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28800" windowHeight="11870"/>
  </bookViews>
  <sheets>
    <sheet name="School Data" sheetId="1" r:id="rId1"/>
    <sheet name="High Level Data" sheetId="4" r:id="rId2"/>
    <sheet name="Network Breakdown" sheetId="3" r:id="rId3"/>
  </sheets>
  <definedNames>
    <definedName name="_xlnm._FilterDatabase" localSheetId="2" hidden="1">'Network Breakdown'!$A$1:$D$18</definedName>
    <definedName name="_xlnm._FilterDatabase" localSheetId="0" hidden="1">'School Data'!$A$1:$AB$138</definedName>
  </definedNames>
  <calcPr calcId="162913"/>
</workbook>
</file>

<file path=xl/calcChain.xml><?xml version="1.0" encoding="utf-8"?>
<calcChain xmlns="http://schemas.openxmlformats.org/spreadsheetml/2006/main">
  <c r="B17" i="3" l="1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8" i="3" s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0" i="1"/>
  <c r="AA79" i="1"/>
  <c r="AA78" i="1"/>
  <c r="C14" i="3" s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C8" i="3" s="1"/>
  <c r="AA48" i="1"/>
  <c r="AA47" i="1"/>
  <c r="AA46" i="1"/>
  <c r="AA45" i="1"/>
  <c r="AA44" i="1"/>
  <c r="AA43" i="1"/>
  <c r="AA42" i="1"/>
  <c r="C12" i="3" s="1"/>
  <c r="AA41" i="1"/>
  <c r="AA40" i="1"/>
  <c r="AA39" i="1"/>
  <c r="AA38" i="1"/>
  <c r="AA37" i="1"/>
  <c r="AA36" i="1"/>
  <c r="AA35" i="1"/>
  <c r="AA34" i="1"/>
  <c r="AA33" i="1"/>
  <c r="AA32" i="1"/>
  <c r="AA31" i="1"/>
  <c r="AA30" i="1"/>
  <c r="C7" i="3" s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C15" i="3" s="1"/>
  <c r="AA13" i="1"/>
  <c r="AA12" i="1"/>
  <c r="AA11" i="1"/>
  <c r="AA10" i="1"/>
  <c r="C16" i="3" s="1"/>
  <c r="AA9" i="1"/>
  <c r="AA8" i="1"/>
  <c r="AA7" i="1"/>
  <c r="AA6" i="1"/>
  <c r="AA5" i="1"/>
  <c r="AA4" i="1"/>
  <c r="AA3" i="1"/>
  <c r="AA2" i="1"/>
  <c r="AA138" i="1" s="1"/>
  <c r="C2" i="3" l="1"/>
  <c r="C6" i="3"/>
  <c r="C13" i="3"/>
  <c r="C5" i="3"/>
  <c r="C4" i="3"/>
  <c r="D4" i="3" s="1"/>
  <c r="C11" i="3"/>
  <c r="C3" i="3"/>
  <c r="C10" i="3"/>
  <c r="C17" i="3"/>
  <c r="D17" i="3" s="1"/>
  <c r="D12" i="3"/>
  <c r="D16" i="3"/>
  <c r="D7" i="3"/>
  <c r="D14" i="3"/>
  <c r="D2" i="3"/>
  <c r="D6" i="3"/>
  <c r="D13" i="3"/>
  <c r="D15" i="3"/>
  <c r="D11" i="3"/>
  <c r="D3" i="3"/>
  <c r="D8" i="3"/>
  <c r="C9" i="3"/>
  <c r="D5" i="3" l="1"/>
  <c r="D10" i="3"/>
  <c r="D9" i="3"/>
  <c r="C18" i="3"/>
  <c r="D18" i="3" s="1"/>
</calcChain>
</file>

<file path=xl/comments1.xml><?xml version="1.0" encoding="utf-8"?>
<comments xmlns="http://schemas.openxmlformats.org/spreadsheetml/2006/main">
  <authors>
    <author/>
  </authors>
  <commentList>
    <comment ref="A43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  <comment ref="C112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<sst xmlns="http://schemas.openxmlformats.org/spreadsheetml/2006/main" count="811" uniqueCount="209">
  <si>
    <t>Network goal SY 18-19</t>
  </si>
  <si>
    <t>School #</t>
  </si>
  <si>
    <t>Running Totals for SY 18-19</t>
  </si>
  <si>
    <t>% Progress Towards Goal</t>
  </si>
  <si>
    <t>ES 1</t>
  </si>
  <si>
    <t>ES 2</t>
  </si>
  <si>
    <t>ES 3</t>
  </si>
  <si>
    <t>ES 4</t>
  </si>
  <si>
    <t>ES 5</t>
  </si>
  <si>
    <t>ES 6</t>
  </si>
  <si>
    <t>ES 7</t>
  </si>
  <si>
    <t xml:space="preserve">HS </t>
  </si>
  <si>
    <t xml:space="preserve">HSP </t>
  </si>
  <si>
    <t xml:space="preserve">MS </t>
  </si>
  <si>
    <t>CHA</t>
  </si>
  <si>
    <t>LLN</t>
  </si>
  <si>
    <t>IMO</t>
  </si>
  <si>
    <t>ECHS</t>
  </si>
  <si>
    <t>NDIZ</t>
  </si>
  <si>
    <t>TOTALS</t>
  </si>
  <si>
    <t>Region</t>
  </si>
  <si>
    <t xml:space="preserve">School </t>
  </si>
  <si>
    <t>Title I</t>
  </si>
  <si>
    <t>Tiered Supports</t>
  </si>
  <si>
    <t>Network</t>
  </si>
  <si>
    <t>SY 17-18 SPF</t>
  </si>
  <si>
    <t>SY 14-15 DATA</t>
  </si>
  <si>
    <t>SY 15-16 TARGETS</t>
  </si>
  <si>
    <t>SY 15-16 TOTAL</t>
  </si>
  <si>
    <t>SY 16-17 TOTALS</t>
  </si>
  <si>
    <t>SY 17-18 TOTALS</t>
  </si>
  <si>
    <t>SY 18-19 TARGETS</t>
  </si>
  <si>
    <t>June '18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</si>
  <si>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</si>
  <si>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</si>
  <si>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</si>
  <si>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</si>
  <si>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</si>
  <si>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</si>
  <si>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</si>
  <si>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</si>
  <si>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</si>
  <si>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</si>
  <si>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</si>
  <si>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</si>
  <si>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</si>
  <si>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FNE</t>
  </si>
  <si>
    <t>ARCHULETA</t>
  </si>
  <si>
    <t>Yes</t>
  </si>
  <si>
    <t>SW</t>
  </si>
  <si>
    <t>BARNUM</t>
  </si>
  <si>
    <t>NW</t>
  </si>
  <si>
    <t>BEACH COURT</t>
  </si>
  <si>
    <t>BEAR VALLEY INTERNATIONAL</t>
  </si>
  <si>
    <t>MS</t>
  </si>
  <si>
    <t>-</t>
  </si>
  <si>
    <t>NNE</t>
  </si>
  <si>
    <t>BILL ROBERTS</t>
  </si>
  <si>
    <t>No</t>
  </si>
  <si>
    <t>SE</t>
  </si>
  <si>
    <t>BRADLEY INTERNATIONAL</t>
  </si>
  <si>
    <t>BROMWELL</t>
  </si>
  <si>
    <t>BROWN INTERNATIONAL</t>
  </si>
  <si>
    <t>CEN</t>
  </si>
  <si>
    <t>BRUCE RANDOLPH HS</t>
  </si>
  <si>
    <t>BRUCE RANDOLPH MS</t>
  </si>
  <si>
    <t>BRYANT WEBSTER</t>
  </si>
  <si>
    <t>CASTRO</t>
  </si>
  <si>
    <t>CEC</t>
  </si>
  <si>
    <t>CENTENNIAL</t>
  </si>
  <si>
    <t>CHELTENHAM</t>
  </si>
  <si>
    <t>387/682</t>
  </si>
  <si>
    <t>CLA</t>
  </si>
  <si>
    <t>HSP</t>
  </si>
  <si>
    <t>CMS</t>
  </si>
  <si>
    <t>COLE ARTS AND SCIENCE ACADEMY</t>
  </si>
  <si>
    <t>COLFAX</t>
  </si>
  <si>
    <t>COLLEGE VIEW</t>
  </si>
  <si>
    <t>COLLEGIATE PREP ACADEMY</t>
  </si>
  <si>
    <t>HS</t>
  </si>
  <si>
    <t>COLUMBIAN</t>
  </si>
  <si>
    <t>COLUMBINE</t>
  </si>
  <si>
    <t>COMPASSION ROAD</t>
  </si>
  <si>
    <t>COWELL</t>
  </si>
  <si>
    <t>CTD @ GREENLEE</t>
  </si>
  <si>
    <t>398/610</t>
  </si>
  <si>
    <t>DC-21 MS/HS</t>
  </si>
  <si>
    <t>DCIS - FAIRMONT</t>
  </si>
  <si>
    <t>DCIS - FORD</t>
  </si>
  <si>
    <t>431/461</t>
  </si>
  <si>
    <t>DCIS BAKER MS/HS</t>
  </si>
  <si>
    <t>447/466</t>
  </si>
  <si>
    <t>DCIS MONTBELLO HS/MS</t>
  </si>
  <si>
    <t>DELTA HS</t>
  </si>
  <si>
    <t xml:space="preserve">SW </t>
  </si>
  <si>
    <t xml:space="preserve">DENISON MONTESSORI </t>
  </si>
  <si>
    <t>DENVER DISCOVERY</t>
  </si>
  <si>
    <t>DENVER GREEN</t>
  </si>
  <si>
    <t>390/514</t>
  </si>
  <si>
    <t>DENVER MONTESSORI JUNIOR SENIOR HIGH SCHOOL</t>
  </si>
  <si>
    <t>DENVER ONLINE HS</t>
  </si>
  <si>
    <t>DORA MOORE</t>
  </si>
  <si>
    <t>DOULL</t>
  </si>
  <si>
    <t>DSISD</t>
  </si>
  <si>
    <t>DSST College View MS</t>
  </si>
  <si>
    <t xml:space="preserve">Yes </t>
  </si>
  <si>
    <t>DSST GVR MS</t>
  </si>
  <si>
    <t>yes</t>
  </si>
  <si>
    <t>EAGLETON</t>
  </si>
  <si>
    <t>EAST</t>
  </si>
  <si>
    <t>NO</t>
  </si>
  <si>
    <t>EDISON</t>
  </si>
  <si>
    <t>ELLIS</t>
  </si>
  <si>
    <t xml:space="preserve">EMILY GRIFFITH HIGH </t>
  </si>
  <si>
    <t>ESCALANTE BIGGS</t>
  </si>
  <si>
    <t>EXCEL ACADEMY</t>
  </si>
  <si>
    <t>FAIRVIEW</t>
  </si>
  <si>
    <t>FARRELL B HOWELL</t>
  </si>
  <si>
    <t>FLORENCE CRITTENTON</t>
  </si>
  <si>
    <t>FLORIDA PITT-WALLER</t>
  </si>
  <si>
    <t>FORCE</t>
  </si>
  <si>
    <t>GARDEN PLACE</t>
  </si>
  <si>
    <t>GEORGE WASHINGTON</t>
  </si>
  <si>
    <t>GODSMAN</t>
  </si>
  <si>
    <t>GOLDRICK</t>
  </si>
  <si>
    <t>GRANT RANCH</t>
  </si>
  <si>
    <t>GREEN VALLEY</t>
  </si>
  <si>
    <t>GREENWOOD</t>
  </si>
  <si>
    <t>GUST</t>
  </si>
  <si>
    <t>HALLETT</t>
  </si>
  <si>
    <t>HAMILTON</t>
  </si>
  <si>
    <t>HIGH TECH EARLY COLLEGE</t>
  </si>
  <si>
    <t>HILL CAMPUS OF ARTS &amp; SCIENCES</t>
  </si>
  <si>
    <t>INSPIRE</t>
  </si>
  <si>
    <t>INT'L ACADEMY OF DENVER @ HARRINGTON</t>
  </si>
  <si>
    <t>ISABELLA BIRD</t>
  </si>
  <si>
    <t>JFK</t>
  </si>
  <si>
    <t>JOE SHOEMAKER</t>
  </si>
  <si>
    <t>JOHN H. AMESSE</t>
  </si>
  <si>
    <t>JOHNSON</t>
  </si>
  <si>
    <t>KAISER</t>
  </si>
  <si>
    <t>KCAA ES</t>
  </si>
  <si>
    <t>449/465</t>
  </si>
  <si>
    <t>KCAA MS/HS</t>
  </si>
  <si>
    <t>KEPNER BEACON</t>
  </si>
  <si>
    <t>LAKE</t>
  </si>
  <si>
    <t>LEGACY OPTIONS</t>
  </si>
  <si>
    <t>LINCOLN ELEMENTARY</t>
  </si>
  <si>
    <t>LINCOLN HS</t>
  </si>
  <si>
    <t>LOWRY</t>
  </si>
  <si>
    <t>MANUAL HS</t>
  </si>
  <si>
    <t>MAXWELL</t>
  </si>
  <si>
    <t>MCAULIFFE INTERNATIONAL</t>
  </si>
  <si>
    <t>MCAULIFFE MANUAL MS</t>
  </si>
  <si>
    <t>MCGLONE</t>
  </si>
  <si>
    <t>MCMEEN</t>
  </si>
  <si>
    <t>MERRILL MS</t>
  </si>
  <si>
    <t>MLK</t>
  </si>
  <si>
    <t>CHA/FNE</t>
  </si>
  <si>
    <t>MONARCH MONTESSORI</t>
  </si>
  <si>
    <t>MONTBELLO CAREER AND TECHNICAL HIGH SCHOOL</t>
  </si>
  <si>
    <t>MONTCLAIR</t>
  </si>
  <si>
    <t>MOREY</t>
  </si>
  <si>
    <t>MSLA</t>
  </si>
  <si>
    <t>MUNROE</t>
  </si>
  <si>
    <t>NCAS HS</t>
  </si>
  <si>
    <t>NCAS MS</t>
  </si>
  <si>
    <t>NEWLON</t>
  </si>
  <si>
    <t>NORTH</t>
  </si>
  <si>
    <t>NORTH RESOURCE</t>
  </si>
  <si>
    <t>NORTHFIELD</t>
  </si>
  <si>
    <t>OAKLAND</t>
  </si>
  <si>
    <t>477/671</t>
  </si>
  <si>
    <t>P.R.E.P. MS/HS</t>
  </si>
  <si>
    <t>PALMER</t>
  </si>
  <si>
    <t>PARK HILL</t>
  </si>
  <si>
    <t>PASCUAL LEDOUX</t>
  </si>
  <si>
    <t>PLACE BRIDGE ACADEMY</t>
  </si>
  <si>
    <t>RESPECT ACADEMY</t>
  </si>
  <si>
    <t>RMP CREEKSIDE</t>
  </si>
  <si>
    <t>RMP SOUTHWEST</t>
  </si>
  <si>
    <t>SABIN</t>
  </si>
  <si>
    <t>SAMUELS</t>
  </si>
  <si>
    <t>SANDOVAL</t>
  </si>
  <si>
    <t>SANDRA TODD-WILLIAMS</t>
  </si>
  <si>
    <t>SCHMITT</t>
  </si>
  <si>
    <t>SKINNER</t>
  </si>
  <si>
    <t>SMITH</t>
  </si>
  <si>
    <t>SOUTH HS</t>
  </si>
  <si>
    <t>SOUTHMOOR</t>
  </si>
  <si>
    <t>STEDMAN</t>
  </si>
  <si>
    <t xml:space="preserve">STEELE </t>
  </si>
  <si>
    <t>SUMMER MELT VISITS</t>
  </si>
  <si>
    <t>SUMMIT</t>
  </si>
  <si>
    <t>SWANSEA</t>
  </si>
  <si>
    <t>TELLER</t>
  </si>
  <si>
    <t>THOMAS JEFFERSON</t>
  </si>
  <si>
    <t>TRAYLOR</t>
  </si>
  <si>
    <t>TREVISTA</t>
  </si>
  <si>
    <t>VALDEZ</t>
  </si>
  <si>
    <t>VALVERDE</t>
  </si>
  <si>
    <t>399/609</t>
  </si>
  <si>
    <t>VISTA ACADEMY</t>
  </si>
  <si>
    <t>WEST EARLY COLLEGE HS</t>
  </si>
  <si>
    <t>WEST EARLY COLLEGE MS</t>
  </si>
  <si>
    <t>396/511</t>
  </si>
  <si>
    <t>WEST LEADERSHIP MS/HS</t>
  </si>
  <si>
    <t>WHITTIER K-8</t>
  </si>
  <si>
    <t>DATE AS OF 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</si>
</sst>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1">
    <font>
      <sz val="10"/>
      <color rgb="FF000000"/>
      <name val="Arial"/>
    </font>
    <font>
      <sz val="10"/>
      <name val="Arial"/>
    </font>
    <font>
      <sz val="12"/>
      <color rgb="FF222222"/>
      <name val="Roboto"/>
    </font>
    <font>
      <sz val="12"/>
      <color rgb="FF333333"/>
      <name val="Q_serif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00FFFF"/>
        <bgColor rgb="FF00FFFF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F4C7C3"/>
        <bgColor rgb="FFF4C7C3"/>
      </patternFill>
    </fill>
    <fill>
      <patternFill patternType="solid">
        <fgColor rgb="FFFF0000"/>
        <bgColor rgb="FFFF0000"/>
      </patternFill>
    </fill>
    <fill>
      <patternFill patternType="solid">
        <fgColor rgb="FF57BB8A"/>
        <bgColor rgb="FF57BB8A"/>
      </patternFill>
    </fill>
    <fill>
      <patternFill patternType="solid">
        <fgColor rgb="FFFF00FF"/>
        <bgColor rgb="FFFF00FF"/>
      </patternFill>
    </fill>
    <fill>
      <patternFill patternType="solid">
        <fgColor rgb="FF9FC5E8"/>
        <bgColor rgb="FF9FC5E8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0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49" fontId="1" fillId="0" borderId="0" xfId="0" applyNumberFormat="1" applyFont="1" applyAlignment="1"/>
    <xf numFmtId="0" fontId="3" fillId="0" borderId="0" xfId="0" applyFont="1"/>
    <xf numFmtId="49" fontId="1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9" borderId="5" xfId="0" applyFont="1" applyFill="1" applyBorder="1" applyAlignment="1">
      <alignment horizontal="center" vertical="top"/>
    </xf>
    <xf numFmtId="0" fontId="4" fillId="10" borderId="5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8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9" borderId="6" xfId="0" applyFont="1" applyFill="1" applyBorder="1" applyAlignment="1">
      <alignment horizontal="center" vertical="top"/>
    </xf>
    <xf numFmtId="0" fontId="4" fillId="10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11" borderId="6" xfId="0" applyFont="1" applyFill="1" applyBorder="1" applyAlignment="1">
      <alignment horizontal="center" vertical="top"/>
    </xf>
    <xf numFmtId="164" fontId="4" fillId="8" borderId="6" xfId="0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0" borderId="6" xfId="0" applyFont="1" applyBorder="1" applyAlignment="1">
      <alignment horizontal="center"/>
    </xf>
    <xf numFmtId="0" fontId="4" fillId="12" borderId="5" xfId="0" applyFont="1" applyFill="1" applyBorder="1" applyAlignment="1">
      <alignment horizontal="center" vertical="top"/>
    </xf>
    <xf numFmtId="0" fontId="4" fillId="11" borderId="6" xfId="0" applyFont="1" applyFill="1" applyBorder="1" applyAlignment="1">
      <alignment horizontal="center" vertical="top"/>
    </xf>
    <xf numFmtId="0" fontId="4" fillId="13" borderId="6" xfId="0" applyFont="1" applyFill="1" applyBorder="1" applyAlignment="1">
      <alignment horizontal="center" vertical="top"/>
    </xf>
    <xf numFmtId="0" fontId="4" fillId="14" borderId="6" xfId="0" applyFont="1" applyFill="1" applyBorder="1" applyAlignment="1">
      <alignment horizontal="center" vertical="top"/>
    </xf>
    <xf numFmtId="0" fontId="4" fillId="14" borderId="5" xfId="0" applyFont="1" applyFill="1" applyBorder="1" applyAlignment="1">
      <alignment horizontal="center" vertical="top"/>
    </xf>
    <xf numFmtId="0" fontId="4" fillId="14" borderId="6" xfId="0" applyFont="1" applyFill="1" applyBorder="1" applyAlignment="1">
      <alignment horizontal="center" vertical="top"/>
    </xf>
    <xf numFmtId="0" fontId="4" fillId="14" borderId="6" xfId="0" applyFont="1" applyFill="1" applyBorder="1" applyAlignment="1">
      <alignment horizontal="center" vertical="top"/>
    </xf>
    <xf numFmtId="0" fontId="6" fillId="14" borderId="6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 vertical="top"/>
    </xf>
    <xf numFmtId="0" fontId="4" fillId="15" borderId="6" xfId="0" applyFont="1" applyFill="1" applyBorder="1" applyAlignment="1">
      <alignment vertical="top"/>
    </xf>
    <xf numFmtId="0" fontId="6" fillId="0" borderId="0" xfId="0" applyFont="1" applyAlignment="1"/>
    <xf numFmtId="0" fontId="4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4" fillId="16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17" borderId="8" xfId="0" applyFont="1" applyFill="1" applyBorder="1" applyAlignment="1">
      <alignment horizontal="center" vertical="top"/>
    </xf>
    <xf numFmtId="10" fontId="8" fillId="18" borderId="9" xfId="0" applyNumberFormat="1" applyFont="1" applyFill="1" applyBorder="1" applyAlignment="1">
      <alignment horizontal="center" vertical="top" wrapText="1"/>
    </xf>
    <xf numFmtId="10" fontId="8" fillId="19" borderId="9" xfId="0" applyNumberFormat="1" applyFont="1" applyFill="1" applyBorder="1" applyAlignment="1">
      <alignment horizontal="center" vertical="top" wrapText="1"/>
    </xf>
    <xf numFmtId="10" fontId="8" fillId="20" borderId="9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9" xfId="0" applyFont="1" applyBorder="1" applyAlignment="1">
      <alignment vertical="top" wrapText="1"/>
    </xf>
    <xf numFmtId="0" fontId="10" fillId="21" borderId="0" xfId="0" applyFont="1" applyFill="1" applyAlignment="1">
      <alignment wrapText="1"/>
    </xf>
  </cellXfs>
  <cellStyles count="1">
    <cellStyle name="Normal" xfId="0" builtinId="0"/>
  </cellStyles>
  <dxfs count="5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389714</xdr:colOff>
      <xdr:row>28</xdr:row>
      <xdr:rowOff>78809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85714" cy="45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44450</xdr:rowOff>
    </xdr:from>
    <xdr:to>
      <xdr:col>10</xdr:col>
      <xdr:colOff>446857</xdr:colOff>
      <xdr:row>59</xdr:row>
      <xdr:rowOff>56533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89450"/>
          <a:ext cx="6542857" cy="49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44450</xdr:rowOff>
    </xdr:from>
    <xdr:to>
      <xdr:col>11</xdr:col>
      <xdr:colOff>561067</xdr:colOff>
      <xdr:row>49</xdr:row>
      <xdr:rowOff>120224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489450"/>
          <a:ext cx="7266667" cy="34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484717</xdr:colOff>
      <xdr:row>1</xdr:row>
      <xdr:rowOff>93133</xdr:rowOff>
    </xdr:from>
    <xdr:to>
      <xdr:col>26</xdr:col>
      <xdr:colOff>465667</xdr:colOff>
      <xdr:row>26</xdr:row>
      <xdr:rowOff>123402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50717" y="262466"/>
          <a:ext cx="8574617" cy="4263603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19051</xdr:colOff>
      <xdr:row>27</xdr:row>
      <xdr:rowOff>156632</xdr:rowOff>
    </xdr:from>
    <xdr:to>
      <xdr:col>25</xdr:col>
      <xdr:colOff>538165</xdr:colOff>
      <xdr:row>57</xdr:row>
      <xdr:rowOff>148166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98884" y="4728632"/>
          <a:ext cx="7885114" cy="5071534"/>
        </a:xfrm>
        <a:prstGeom prst="rect">
          <a:avLst/>
        </a:prstGeom>
      </xdr:spPr>
    </xdr:pic>
    <xdr:clientData/>
  </xdr:twoCellAnchor>
  <xdr:twoCellAnchor editAs="oneCell">
    <xdr:from>
      <xdr:col>27</xdr:col>
      <xdr:colOff>63500</xdr:colOff>
      <xdr:row>2</xdr:row>
      <xdr:rowOff>63500</xdr:rowOff>
    </xdr:from>
    <xdr:to>
      <xdr:col>36</xdr:col>
      <xdr:colOff>465666</xdr:colOff>
      <xdr:row>29</xdr:row>
      <xdr:rowOff>17318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637000" y="402167"/>
          <a:ext cx="5926666" cy="4525818"/>
        </a:xfrm>
        <a:prstGeom prst="rect">
          <a:avLst/>
        </a:prstGeom>
      </xdr:spPr>
    </xdr:pic>
    <xdr:clientData/>
  </xdr:twoCellAnchor>
  <xdr:twoCellAnchor editAs="oneCell">
    <xdr:from>
      <xdr:col>26</xdr:col>
      <xdr:colOff>508000</xdr:colOff>
      <xdr:row>30</xdr:row>
      <xdr:rowOff>105834</xdr:rowOff>
    </xdr:from>
    <xdr:to>
      <xdr:col>38</xdr:col>
      <xdr:colOff>246762</xdr:colOff>
      <xdr:row>57</xdr:row>
      <xdr:rowOff>19548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467667" y="5185834"/>
          <a:ext cx="7104762" cy="4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H1022"/>
  <sheetViews>
    <sheetView tabSelected="1" workbookViewId="0">
      <pane xSplit="1" ySplit="1" topLeftCell="B98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0" hidden="1" customWidth="1"/>
    <col min="10" max="10" width="9.81640625" hidden="1" customWidth="1"/>
    <col min="11" max="11" width="10.81640625" hidden="1" customWidth="1"/>
    <col min="12" max="12" width="10.453125" hidden="1" customWidth="1"/>
    <col min="13" max="13" width="13.453125" customWidth="1"/>
    <col min="14" max="14" width="8.7265625" hidden="1" customWidth="1"/>
    <col min="15" max="15" width="7.26953125" customWidth="1"/>
    <col min="16" max="16" width="10" customWidth="1"/>
    <col min="17" max="17" width="14" customWidth="1"/>
    <col min="18" max="18" width="11.54296875" customWidth="1"/>
    <col min="19" max="19" width="13.26953125" customWidth="1"/>
    <col min="20" max="20" width="12.81640625" hidden="1" customWidth="1"/>
    <col min="21" max="21" width="10.54296875" hidden="1" customWidth="1"/>
    <col min="22" max="22" width="12.54296875" hidden="1" customWidth="1"/>
    <col min="23" max="23" width="11.26953125" hidden="1" customWidth="1"/>
    <col min="24" max="24" width="10.08984375" hidden="1" customWidth="1"/>
    <col min="25" max="25" width="11.54296875" hidden="1" customWidth="1"/>
    <col min="26" max="26" width="9.26953125" hidden="1" customWidth="1"/>
    <col min="27" max="27" width="16.453125" customWidth="1"/>
    <col min="28" max="28" width="20.453125" customWidth="1"/>
    <col min="29" max="29" width="17.7265625" customWidth="1"/>
  </cols>
  <sheetData>
    <row r="1" spans="1:138" ht="29.5" thickBot="1">
      <c r="A1" s="10" t="s">
        <v>1</v>
      </c>
      <c r="B1" s="11" t="s">
        <v>20</v>
      </c>
      <c r="C1" s="11" t="s">
        <v>21</v>
      </c>
      <c r="D1" s="11" t="s">
        <v>22</v>
      </c>
      <c r="E1" s="11" t="s">
        <v>23</v>
      </c>
      <c r="F1" s="11" t="s">
        <v>24</v>
      </c>
      <c r="G1" s="13" t="s">
        <v>25</v>
      </c>
      <c r="H1" s="14" t="s">
        <v>26</v>
      </c>
      <c r="I1" s="15" t="s">
        <v>27</v>
      </c>
      <c r="J1" s="16" t="s">
        <v>28</v>
      </c>
      <c r="K1" s="16" t="s">
        <v>29</v>
      </c>
      <c r="L1" s="17" t="s">
        <v>30</v>
      </c>
      <c r="M1" s="18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9" t="s">
        <v>37</v>
      </c>
      <c r="T1" s="19" t="s">
        <v>38</v>
      </c>
      <c r="U1" s="19" t="s">
        <v>39</v>
      </c>
      <c r="V1" s="19" t="s">
        <v>40</v>
      </c>
      <c r="W1" s="19" t="s">
        <v>41</v>
      </c>
      <c r="X1" s="19" t="s">
        <v>42</v>
      </c>
      <c r="Y1" s="19" t="s">
        <v>43</v>
      </c>
      <c r="Z1" s="19" t="s">
        <v>44</v>
      </c>
      <c r="AA1" s="16" t="s">
        <v>45</v>
      </c>
      <c r="AB1" s="16" t="s">
        <v>3</v>
      </c>
      <c r="AC1" s="70" t="s">
        <v>208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</row>
    <row r="2" spans="1:138" ht="15" thickBot="1">
      <c r="A2" s="21">
        <v>199</v>
      </c>
      <c r="B2" s="22" t="s">
        <v>46</v>
      </c>
      <c r="C2" s="38" t="s">
        <v>47</v>
      </c>
      <c r="D2" s="22" t="s">
        <v>48</v>
      </c>
      <c r="E2" s="23">
        <v>3</v>
      </c>
      <c r="F2" s="23" t="s">
        <v>7</v>
      </c>
      <c r="G2" s="22"/>
      <c r="H2" s="22">
        <v>49</v>
      </c>
      <c r="I2" s="22">
        <v>112</v>
      </c>
      <c r="J2" s="22">
        <v>88</v>
      </c>
      <c r="K2" s="24">
        <v>83</v>
      </c>
      <c r="L2" s="25">
        <v>85</v>
      </c>
      <c r="M2" s="26">
        <v>100</v>
      </c>
      <c r="N2" s="22"/>
      <c r="O2" s="27"/>
      <c r="P2" s="22">
        <v>1</v>
      </c>
      <c r="Q2" s="22">
        <v>5</v>
      </c>
      <c r="R2" s="28">
        <v>4</v>
      </c>
      <c r="S2" s="22">
        <v>1</v>
      </c>
      <c r="T2" s="22"/>
      <c r="U2" s="22"/>
      <c r="V2" s="22"/>
      <c r="W2" s="22"/>
      <c r="X2" s="22"/>
      <c r="Y2" s="22"/>
      <c r="Z2" s="22"/>
      <c r="AA2" s="22">
        <f>SUM(N2:Z2)</f>
        <v>11</v>
      </c>
      <c r="AB2" s="64">
        <v>0.11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</row>
    <row r="3" spans="1:138" ht="15" thickBot="1">
      <c r="A3" s="21">
        <v>207</v>
      </c>
      <c r="B3" s="31" t="s">
        <v>49</v>
      </c>
      <c r="C3" s="38" t="s">
        <v>50</v>
      </c>
      <c r="D3" s="31" t="s">
        <v>48</v>
      </c>
      <c r="E3" s="33">
        <v>2</v>
      </c>
      <c r="F3" s="33" t="s">
        <v>4</v>
      </c>
      <c r="G3" s="31"/>
      <c r="H3" s="31">
        <v>597</v>
      </c>
      <c r="I3" s="31">
        <v>350</v>
      </c>
      <c r="J3" s="31">
        <v>427</v>
      </c>
      <c r="K3" s="34">
        <v>391</v>
      </c>
      <c r="L3" s="35">
        <v>213</v>
      </c>
      <c r="M3" s="36">
        <v>375</v>
      </c>
      <c r="N3" s="31"/>
      <c r="O3" s="31"/>
      <c r="P3" s="31">
        <v>29</v>
      </c>
      <c r="Q3" s="31">
        <v>15</v>
      </c>
      <c r="R3" s="37">
        <v>18</v>
      </c>
      <c r="S3" s="31">
        <v>9</v>
      </c>
      <c r="T3" s="31"/>
      <c r="U3" s="31"/>
      <c r="V3" s="31"/>
      <c r="W3" s="31"/>
      <c r="X3" s="31"/>
      <c r="Y3" s="31"/>
      <c r="Z3" s="31"/>
      <c r="AA3" s="31">
        <f>SUM(N3:Z3)</f>
        <v>71</v>
      </c>
      <c r="AB3" s="64">
        <v>0.189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</row>
    <row r="4" spans="1:138" ht="17.25" customHeight="1" thickBot="1">
      <c r="A4" s="21">
        <v>209</v>
      </c>
      <c r="B4" s="31" t="s">
        <v>51</v>
      </c>
      <c r="C4" s="38" t="s">
        <v>52</v>
      </c>
      <c r="D4" s="31" t="s">
        <v>48</v>
      </c>
      <c r="E4" s="33">
        <v>1</v>
      </c>
      <c r="F4" s="33" t="s">
        <v>4</v>
      </c>
      <c r="G4" s="31"/>
      <c r="H4" s="31">
        <v>5</v>
      </c>
      <c r="I4" s="31">
        <v>73</v>
      </c>
      <c r="J4" s="31">
        <v>64</v>
      </c>
      <c r="K4" s="34">
        <v>27</v>
      </c>
      <c r="L4" s="35">
        <v>55</v>
      </c>
      <c r="M4" s="36">
        <v>75</v>
      </c>
      <c r="N4" s="39"/>
      <c r="O4" s="31"/>
      <c r="P4" s="31">
        <v>5</v>
      </c>
      <c r="Q4" s="31">
        <v>48</v>
      </c>
      <c r="R4" s="37">
        <v>4</v>
      </c>
      <c r="S4" s="31"/>
      <c r="T4" s="31"/>
      <c r="U4" s="31"/>
      <c r="V4" s="31"/>
      <c r="W4" s="31"/>
      <c r="X4" s="31"/>
      <c r="Y4" s="31"/>
      <c r="Z4" s="31"/>
      <c r="AA4" s="31">
        <f t="shared" ref="AA4:AA11" si="0">SUM(N4:Z4)</f>
        <v>57</v>
      </c>
      <c r="AB4" s="65">
        <v>0.76</v>
      </c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</row>
    <row r="5" spans="1:138" ht="15" thickBot="1">
      <c r="A5" s="21">
        <v>338</v>
      </c>
      <c r="B5" s="31" t="s">
        <v>49</v>
      </c>
      <c r="C5" s="38" t="s">
        <v>53</v>
      </c>
      <c r="D5" s="22" t="s">
        <v>48</v>
      </c>
      <c r="E5" s="33">
        <v>1</v>
      </c>
      <c r="F5" s="33" t="s">
        <v>54</v>
      </c>
      <c r="G5" s="31"/>
      <c r="H5" s="31" t="s">
        <v>55</v>
      </c>
      <c r="I5" s="31" t="s">
        <v>55</v>
      </c>
      <c r="J5" s="31" t="s">
        <v>55</v>
      </c>
      <c r="K5" s="34">
        <v>0</v>
      </c>
      <c r="L5" s="35">
        <v>8</v>
      </c>
      <c r="M5" s="36">
        <v>50</v>
      </c>
      <c r="N5" s="39"/>
      <c r="O5" s="39"/>
      <c r="P5" s="31"/>
      <c r="Q5" s="31"/>
      <c r="R5" s="37">
        <v>1</v>
      </c>
      <c r="S5" s="31"/>
      <c r="T5" s="31"/>
      <c r="U5" s="31"/>
      <c r="V5" s="31"/>
      <c r="W5" s="31"/>
      <c r="X5" s="31"/>
      <c r="Y5" s="31"/>
      <c r="Z5" s="31"/>
      <c r="AA5" s="31">
        <f t="shared" si="0"/>
        <v>1</v>
      </c>
      <c r="AB5" s="64">
        <v>0.02</v>
      </c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</row>
    <row r="6" spans="1:138" ht="15" thickBot="1">
      <c r="A6" s="21">
        <v>194</v>
      </c>
      <c r="B6" s="40" t="s">
        <v>56</v>
      </c>
      <c r="C6" s="38" t="s">
        <v>57</v>
      </c>
      <c r="D6" s="31" t="s">
        <v>58</v>
      </c>
      <c r="E6" s="33">
        <v>3</v>
      </c>
      <c r="F6" s="33" t="s">
        <v>7</v>
      </c>
      <c r="G6" s="31"/>
      <c r="H6" s="31" t="s">
        <v>55</v>
      </c>
      <c r="I6" s="31" t="s">
        <v>55</v>
      </c>
      <c r="J6" s="31" t="s">
        <v>55</v>
      </c>
      <c r="K6" s="31">
        <v>2</v>
      </c>
      <c r="L6" s="25">
        <v>99</v>
      </c>
      <c r="M6" s="36">
        <v>85</v>
      </c>
      <c r="N6" s="39"/>
      <c r="O6" s="31">
        <v>33</v>
      </c>
      <c r="P6" s="31">
        <v>80</v>
      </c>
      <c r="Q6" s="31">
        <v>18</v>
      </c>
      <c r="R6" s="37">
        <v>9</v>
      </c>
      <c r="S6" s="31"/>
      <c r="T6" s="31"/>
      <c r="U6" s="31"/>
      <c r="V6" s="31"/>
      <c r="W6" s="31"/>
      <c r="X6" s="31"/>
      <c r="Y6" s="31"/>
      <c r="Z6" s="31"/>
      <c r="AA6" s="31">
        <f t="shared" si="0"/>
        <v>140</v>
      </c>
      <c r="AB6" s="66">
        <v>1.647</v>
      </c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</row>
    <row r="7" spans="1:138" ht="15" thickBot="1">
      <c r="A7" s="21">
        <v>213</v>
      </c>
      <c r="B7" s="41" t="s">
        <v>59</v>
      </c>
      <c r="C7" s="38" t="s">
        <v>60</v>
      </c>
      <c r="D7" s="31" t="s">
        <v>58</v>
      </c>
      <c r="E7" s="33">
        <v>3</v>
      </c>
      <c r="F7" s="33" t="s">
        <v>8</v>
      </c>
      <c r="G7" s="31"/>
      <c r="H7" s="31" t="s">
        <v>55</v>
      </c>
      <c r="I7" s="31" t="s">
        <v>55</v>
      </c>
      <c r="J7" s="31" t="s">
        <v>55</v>
      </c>
      <c r="K7" s="31" t="s">
        <v>55</v>
      </c>
      <c r="L7" s="25" t="s">
        <v>55</v>
      </c>
      <c r="M7" s="36">
        <v>40</v>
      </c>
      <c r="N7" s="39"/>
      <c r="O7" s="39"/>
      <c r="P7" s="39"/>
      <c r="Q7" s="31"/>
      <c r="R7" s="37"/>
      <c r="S7" s="31"/>
      <c r="T7" s="31"/>
      <c r="U7" s="31"/>
      <c r="V7" s="31"/>
      <c r="W7" s="31"/>
      <c r="X7" s="31"/>
      <c r="Y7" s="31"/>
      <c r="Z7" s="31"/>
      <c r="AA7" s="31">
        <f t="shared" si="0"/>
        <v>0</v>
      </c>
      <c r="AB7" s="64">
        <v>0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</row>
    <row r="8" spans="1:138" ht="15" thickBot="1">
      <c r="A8" s="21">
        <v>214</v>
      </c>
      <c r="B8" s="31" t="s">
        <v>59</v>
      </c>
      <c r="C8" s="38" t="s">
        <v>61</v>
      </c>
      <c r="D8" s="31" t="s">
        <v>58</v>
      </c>
      <c r="E8" s="33">
        <v>3</v>
      </c>
      <c r="F8" s="33" t="s">
        <v>8</v>
      </c>
      <c r="G8" s="31"/>
      <c r="H8" s="31" t="s">
        <v>55</v>
      </c>
      <c r="I8" s="31" t="s">
        <v>55</v>
      </c>
      <c r="J8" s="31" t="s">
        <v>55</v>
      </c>
      <c r="K8" s="31" t="s">
        <v>55</v>
      </c>
      <c r="L8" s="25">
        <v>49</v>
      </c>
      <c r="M8" s="36">
        <v>75</v>
      </c>
      <c r="N8" s="39"/>
      <c r="O8" s="39"/>
      <c r="P8" s="31">
        <v>20</v>
      </c>
      <c r="Q8" s="31">
        <v>47</v>
      </c>
      <c r="R8" s="37">
        <v>18</v>
      </c>
      <c r="S8" s="31"/>
      <c r="T8" s="31"/>
      <c r="U8" s="31"/>
      <c r="V8" s="31"/>
      <c r="W8" s="31"/>
      <c r="X8" s="31"/>
      <c r="Y8" s="31"/>
      <c r="Z8" s="31"/>
      <c r="AA8" s="31">
        <f t="shared" si="0"/>
        <v>85</v>
      </c>
      <c r="AB8" s="66">
        <v>1.133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</row>
    <row r="9" spans="1:138" ht="15" thickBot="1">
      <c r="A9" s="21">
        <v>215</v>
      </c>
      <c r="B9" s="31" t="s">
        <v>51</v>
      </c>
      <c r="C9" s="38" t="s">
        <v>62</v>
      </c>
      <c r="D9" s="22" t="s">
        <v>58</v>
      </c>
      <c r="E9" s="23">
        <v>3</v>
      </c>
      <c r="F9" s="33" t="s">
        <v>4</v>
      </c>
      <c r="G9" s="31"/>
      <c r="H9" s="31" t="s">
        <v>55</v>
      </c>
      <c r="I9" s="31" t="s">
        <v>55</v>
      </c>
      <c r="J9" s="31" t="s">
        <v>55</v>
      </c>
      <c r="K9" s="34">
        <v>39</v>
      </c>
      <c r="L9" s="25">
        <v>9</v>
      </c>
      <c r="M9" s="36">
        <v>200</v>
      </c>
      <c r="N9" s="39"/>
      <c r="O9" s="39"/>
      <c r="P9" s="31">
        <v>2</v>
      </c>
      <c r="Q9" s="31"/>
      <c r="R9" s="37"/>
      <c r="S9" s="31"/>
      <c r="T9" s="31"/>
      <c r="U9" s="31"/>
      <c r="V9" s="31"/>
      <c r="W9" s="31"/>
      <c r="X9" s="31"/>
      <c r="Y9" s="31"/>
      <c r="Z9" s="31"/>
      <c r="AA9" s="31">
        <f t="shared" si="0"/>
        <v>2</v>
      </c>
      <c r="AB9" s="64">
        <v>0.01</v>
      </c>
      <c r="AC9" s="30"/>
    </row>
    <row r="10" spans="1:138" ht="15" thickBot="1">
      <c r="A10" s="21">
        <v>463</v>
      </c>
      <c r="B10" s="31" t="s">
        <v>63</v>
      </c>
      <c r="C10" s="38" t="s">
        <v>64</v>
      </c>
      <c r="D10" s="31" t="s">
        <v>48</v>
      </c>
      <c r="E10" s="33">
        <v>3</v>
      </c>
      <c r="F10" s="42">
        <v>43263</v>
      </c>
      <c r="G10" s="31"/>
      <c r="H10" s="31" t="s">
        <v>55</v>
      </c>
      <c r="I10" s="31" t="s">
        <v>55</v>
      </c>
      <c r="J10" s="31" t="s">
        <v>55</v>
      </c>
      <c r="K10" s="34">
        <v>14</v>
      </c>
      <c r="L10" s="25">
        <v>9</v>
      </c>
      <c r="M10" s="36">
        <v>35</v>
      </c>
      <c r="N10" s="39"/>
      <c r="O10" s="39"/>
      <c r="P10" s="31">
        <v>5</v>
      </c>
      <c r="Q10" s="31"/>
      <c r="R10" s="37"/>
      <c r="S10" s="31"/>
      <c r="T10" s="31"/>
      <c r="U10" s="31"/>
      <c r="V10" s="31"/>
      <c r="W10" s="31"/>
      <c r="X10" s="31"/>
      <c r="Y10" s="31"/>
      <c r="Z10" s="31"/>
      <c r="AA10" s="31">
        <f t="shared" si="0"/>
        <v>5</v>
      </c>
      <c r="AB10" s="64">
        <v>0.14299999999999999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</row>
    <row r="11" spans="1:138" ht="15" thickBot="1">
      <c r="A11" s="21">
        <v>423</v>
      </c>
      <c r="B11" s="31" t="s">
        <v>63</v>
      </c>
      <c r="C11" s="38" t="s">
        <v>65</v>
      </c>
      <c r="D11" s="31" t="s">
        <v>48</v>
      </c>
      <c r="E11" s="33">
        <v>2</v>
      </c>
      <c r="F11" s="42">
        <v>43263</v>
      </c>
      <c r="G11" s="31"/>
      <c r="H11" s="31" t="s">
        <v>55</v>
      </c>
      <c r="I11" s="31" t="s">
        <v>55</v>
      </c>
      <c r="J11" s="31" t="s">
        <v>55</v>
      </c>
      <c r="K11" s="34">
        <v>20</v>
      </c>
      <c r="L11" s="25">
        <v>4</v>
      </c>
      <c r="M11" s="36">
        <v>50</v>
      </c>
      <c r="N11" s="39"/>
      <c r="O11" s="39"/>
      <c r="P11" s="31">
        <v>7</v>
      </c>
      <c r="Q11" s="31"/>
      <c r="R11" s="37"/>
      <c r="S11" s="31"/>
      <c r="T11" s="31"/>
      <c r="U11" s="31"/>
      <c r="V11" s="31"/>
      <c r="W11" s="31"/>
      <c r="X11" s="31"/>
      <c r="Y11" s="31"/>
      <c r="Z11" s="31"/>
      <c r="AA11" s="31">
        <f t="shared" si="0"/>
        <v>7</v>
      </c>
      <c r="AB11" s="64">
        <v>0.14000000000000001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</row>
    <row r="12" spans="1:138" ht="15" thickBot="1">
      <c r="A12" s="21">
        <v>216</v>
      </c>
      <c r="B12" s="41" t="s">
        <v>51</v>
      </c>
      <c r="C12" s="38" t="s">
        <v>66</v>
      </c>
      <c r="D12" s="22" t="s">
        <v>48</v>
      </c>
      <c r="E12" s="23">
        <v>3</v>
      </c>
      <c r="F12" s="33" t="s">
        <v>4</v>
      </c>
      <c r="G12" s="31"/>
      <c r="H12" s="31" t="s">
        <v>55</v>
      </c>
      <c r="I12" s="31" t="s">
        <v>55</v>
      </c>
      <c r="J12" s="31" t="s">
        <v>55</v>
      </c>
      <c r="K12" s="31" t="s">
        <v>55</v>
      </c>
      <c r="L12" s="25" t="s">
        <v>55</v>
      </c>
      <c r="M12" s="36">
        <v>100</v>
      </c>
      <c r="N12" s="39"/>
      <c r="O12" s="39"/>
      <c r="P12" s="31">
        <v>1</v>
      </c>
      <c r="Q12" s="31">
        <v>12</v>
      </c>
      <c r="R12" s="37">
        <v>6</v>
      </c>
      <c r="S12" s="31"/>
      <c r="T12" s="31"/>
      <c r="U12" s="31"/>
      <c r="V12" s="31"/>
      <c r="W12" s="31"/>
      <c r="X12" s="31"/>
      <c r="Y12" s="31"/>
      <c r="Z12" s="31"/>
      <c r="AA12" s="31">
        <f>SUM(N12:Z12)</f>
        <v>19</v>
      </c>
      <c r="AB12" s="64">
        <v>0.19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</row>
    <row r="13" spans="1:138" ht="15" thickBot="1">
      <c r="A13" s="21">
        <v>287</v>
      </c>
      <c r="B13" s="31" t="s">
        <v>49</v>
      </c>
      <c r="C13" s="38" t="s">
        <v>67</v>
      </c>
      <c r="D13" s="22" t="s">
        <v>48</v>
      </c>
      <c r="E13" s="33">
        <v>1</v>
      </c>
      <c r="F13" s="33" t="s">
        <v>5</v>
      </c>
      <c r="G13" s="31"/>
      <c r="H13" s="31" t="s">
        <v>55</v>
      </c>
      <c r="I13" s="31">
        <v>129</v>
      </c>
      <c r="J13" s="31">
        <v>366</v>
      </c>
      <c r="K13" s="34">
        <v>431</v>
      </c>
      <c r="L13" s="25">
        <v>157</v>
      </c>
      <c r="M13" s="36">
        <v>175</v>
      </c>
      <c r="N13" s="31"/>
      <c r="O13" s="31">
        <v>3</v>
      </c>
      <c r="P13" s="31">
        <v>1</v>
      </c>
      <c r="Q13" s="31">
        <v>21</v>
      </c>
      <c r="R13" s="37">
        <v>13</v>
      </c>
      <c r="S13" s="31"/>
      <c r="T13" s="31"/>
      <c r="U13" s="31"/>
      <c r="V13" s="31"/>
      <c r="W13" s="31"/>
      <c r="X13" s="31"/>
      <c r="Y13" s="31"/>
      <c r="Z13" s="31"/>
      <c r="AA13" s="31">
        <f t="shared" ref="AA13:AA24" si="1">SUM(N13:Z13)</f>
        <v>38</v>
      </c>
      <c r="AB13" s="64">
        <v>0.217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</row>
    <row r="14" spans="1:138" ht="15" thickBot="1">
      <c r="A14" s="21">
        <v>605</v>
      </c>
      <c r="B14" s="31" t="s">
        <v>51</v>
      </c>
      <c r="C14" s="38" t="s">
        <v>68</v>
      </c>
      <c r="D14" s="22" t="s">
        <v>48</v>
      </c>
      <c r="E14" s="23">
        <v>3</v>
      </c>
      <c r="F14" s="33" t="s">
        <v>17</v>
      </c>
      <c r="G14" s="31"/>
      <c r="H14" s="31">
        <v>47</v>
      </c>
      <c r="I14" s="31">
        <v>59</v>
      </c>
      <c r="J14" s="31">
        <v>48</v>
      </c>
      <c r="K14" s="34">
        <v>81</v>
      </c>
      <c r="L14" s="25">
        <v>114</v>
      </c>
      <c r="M14" s="36">
        <v>125</v>
      </c>
      <c r="N14" s="31"/>
      <c r="O14" s="31">
        <v>26</v>
      </c>
      <c r="P14" s="31">
        <v>1</v>
      </c>
      <c r="Q14" s="31"/>
      <c r="R14" s="37">
        <v>6</v>
      </c>
      <c r="S14" s="31">
        <v>2</v>
      </c>
      <c r="T14" s="31"/>
      <c r="U14" s="31"/>
      <c r="V14" s="31"/>
      <c r="W14" s="31"/>
      <c r="X14" s="31"/>
      <c r="Y14" s="31"/>
      <c r="Z14" s="31"/>
      <c r="AA14" s="31">
        <f t="shared" si="1"/>
        <v>35</v>
      </c>
      <c r="AB14" s="64">
        <v>0.28000000000000003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</row>
    <row r="15" spans="1:138" ht="15" thickBot="1">
      <c r="A15" s="21">
        <v>297</v>
      </c>
      <c r="B15" s="31" t="s">
        <v>51</v>
      </c>
      <c r="C15" s="38" t="s">
        <v>69</v>
      </c>
      <c r="D15" s="22" t="s">
        <v>48</v>
      </c>
      <c r="E15" s="33">
        <v>3</v>
      </c>
      <c r="F15" s="33" t="s">
        <v>4</v>
      </c>
      <c r="G15" s="31"/>
      <c r="H15" s="31">
        <v>35</v>
      </c>
      <c r="I15" s="31">
        <v>44</v>
      </c>
      <c r="J15" s="31">
        <v>12</v>
      </c>
      <c r="K15" s="34">
        <v>48</v>
      </c>
      <c r="L15" s="25">
        <v>74</v>
      </c>
      <c r="M15" s="36">
        <v>85</v>
      </c>
      <c r="N15" s="39"/>
      <c r="O15" s="31">
        <v>6</v>
      </c>
      <c r="P15" s="31">
        <v>12</v>
      </c>
      <c r="Q15" s="44">
        <v>12</v>
      </c>
      <c r="R15" s="37">
        <v>10</v>
      </c>
      <c r="S15" s="31">
        <v>2</v>
      </c>
      <c r="T15" s="31"/>
      <c r="U15" s="31"/>
      <c r="V15" s="31"/>
      <c r="W15" s="31"/>
      <c r="X15" s="31"/>
      <c r="Y15" s="31"/>
      <c r="Z15" s="31"/>
      <c r="AA15" s="31">
        <f t="shared" si="1"/>
        <v>42</v>
      </c>
      <c r="AB15" s="65">
        <v>0.49399999999999999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</row>
    <row r="16" spans="1:138" ht="15" thickBot="1">
      <c r="A16" s="21">
        <v>218</v>
      </c>
      <c r="B16" s="31" t="s">
        <v>51</v>
      </c>
      <c r="C16" s="38" t="s">
        <v>70</v>
      </c>
      <c r="D16" s="31" t="s">
        <v>48</v>
      </c>
      <c r="E16" s="33">
        <v>1</v>
      </c>
      <c r="F16" s="33" t="s">
        <v>4</v>
      </c>
      <c r="G16" s="31"/>
      <c r="H16" s="31">
        <v>78</v>
      </c>
      <c r="I16" s="31">
        <v>98</v>
      </c>
      <c r="J16" s="31">
        <v>107</v>
      </c>
      <c r="K16" s="34">
        <v>211</v>
      </c>
      <c r="L16" s="25">
        <v>115</v>
      </c>
      <c r="M16" s="36">
        <v>85</v>
      </c>
      <c r="N16" s="39"/>
      <c r="O16" s="39"/>
      <c r="P16" s="31">
        <v>3</v>
      </c>
      <c r="Q16" s="31">
        <v>2</v>
      </c>
      <c r="R16" s="37"/>
      <c r="S16" s="31">
        <v>7</v>
      </c>
      <c r="T16" s="31"/>
      <c r="U16" s="31"/>
      <c r="V16" s="31"/>
      <c r="W16" s="31"/>
      <c r="X16" s="31"/>
      <c r="Y16" s="31"/>
      <c r="Z16" s="31"/>
      <c r="AA16" s="31">
        <f t="shared" si="1"/>
        <v>12</v>
      </c>
      <c r="AB16" s="64">
        <v>0.14099999999999999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</row>
    <row r="17" spans="1:138" ht="15" thickBot="1">
      <c r="A17" s="21" t="s">
        <v>71</v>
      </c>
      <c r="B17" s="31" t="s">
        <v>63</v>
      </c>
      <c r="C17" s="38" t="s">
        <v>72</v>
      </c>
      <c r="D17" s="22" t="s">
        <v>48</v>
      </c>
      <c r="E17" s="23">
        <v>3</v>
      </c>
      <c r="F17" s="33" t="s">
        <v>73</v>
      </c>
      <c r="G17" s="31"/>
      <c r="H17" s="31">
        <v>7</v>
      </c>
      <c r="I17" s="31">
        <v>36</v>
      </c>
      <c r="J17" s="31">
        <v>71</v>
      </c>
      <c r="K17" s="34">
        <v>1</v>
      </c>
      <c r="L17" s="25">
        <v>4</v>
      </c>
      <c r="M17" s="36">
        <v>50</v>
      </c>
      <c r="N17" s="39"/>
      <c r="O17" s="39"/>
      <c r="P17" s="31"/>
      <c r="Q17" s="31">
        <v>2</v>
      </c>
      <c r="R17" s="37">
        <v>11</v>
      </c>
      <c r="S17" s="31"/>
      <c r="T17" s="31"/>
      <c r="U17" s="31"/>
      <c r="V17" s="31"/>
      <c r="W17" s="31"/>
      <c r="X17" s="31"/>
      <c r="Y17" s="31"/>
      <c r="Z17" s="31"/>
      <c r="AA17" s="31">
        <f t="shared" si="1"/>
        <v>13</v>
      </c>
      <c r="AB17" s="64">
        <v>0.26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</row>
    <row r="18" spans="1:138" ht="15" thickBot="1">
      <c r="A18" s="21">
        <v>270</v>
      </c>
      <c r="B18" s="31" t="s">
        <v>49</v>
      </c>
      <c r="C18" s="38" t="s">
        <v>74</v>
      </c>
      <c r="D18" s="31" t="s">
        <v>48</v>
      </c>
      <c r="E18" s="33">
        <v>3</v>
      </c>
      <c r="F18" s="33" t="s">
        <v>4</v>
      </c>
      <c r="G18" s="31"/>
      <c r="H18" s="31">
        <v>219</v>
      </c>
      <c r="I18" s="31">
        <v>241</v>
      </c>
      <c r="J18" s="31">
        <v>201</v>
      </c>
      <c r="K18" s="34">
        <v>248</v>
      </c>
      <c r="L18" s="35">
        <v>194</v>
      </c>
      <c r="M18" s="36">
        <v>180</v>
      </c>
      <c r="N18" s="39"/>
      <c r="O18" s="39"/>
      <c r="P18" s="31">
        <v>3</v>
      </c>
      <c r="Q18" s="31">
        <v>9</v>
      </c>
      <c r="R18" s="37">
        <v>20</v>
      </c>
      <c r="S18" s="31">
        <v>34</v>
      </c>
      <c r="T18" s="31"/>
      <c r="U18" s="31"/>
      <c r="V18" s="31"/>
      <c r="W18" s="31"/>
      <c r="X18" s="31"/>
      <c r="Y18" s="31"/>
      <c r="Z18" s="31"/>
      <c r="AA18" s="31">
        <f t="shared" si="1"/>
        <v>66</v>
      </c>
      <c r="AB18" s="65">
        <v>0.36699999999999999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</row>
    <row r="19" spans="1:138" ht="15" thickBot="1">
      <c r="A19" s="21">
        <v>188</v>
      </c>
      <c r="B19" s="31" t="s">
        <v>63</v>
      </c>
      <c r="C19" s="38" t="s">
        <v>75</v>
      </c>
      <c r="D19" s="31" t="s">
        <v>48</v>
      </c>
      <c r="E19" s="33">
        <v>3</v>
      </c>
      <c r="F19" s="31" t="s">
        <v>15</v>
      </c>
      <c r="G19" s="39"/>
      <c r="H19" s="31">
        <v>52</v>
      </c>
      <c r="I19" s="31">
        <v>68</v>
      </c>
      <c r="J19" s="31">
        <v>66</v>
      </c>
      <c r="K19" s="34">
        <v>26</v>
      </c>
      <c r="L19" s="35">
        <v>20</v>
      </c>
      <c r="M19" s="36">
        <v>45</v>
      </c>
      <c r="N19" s="39"/>
      <c r="O19" s="39"/>
      <c r="P19" s="31">
        <v>1</v>
      </c>
      <c r="Q19" s="31">
        <v>8</v>
      </c>
      <c r="R19" s="37">
        <v>5</v>
      </c>
      <c r="S19" s="31">
        <v>4</v>
      </c>
      <c r="T19" s="31"/>
      <c r="U19" s="31"/>
      <c r="V19" s="31"/>
      <c r="W19" s="31"/>
      <c r="X19" s="31"/>
      <c r="Y19" s="31"/>
      <c r="Z19" s="31"/>
      <c r="AA19" s="31">
        <f t="shared" si="1"/>
        <v>18</v>
      </c>
      <c r="AB19" s="65">
        <v>0.4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</row>
    <row r="20" spans="1:138" ht="15" thickBot="1">
      <c r="A20" s="21">
        <v>219</v>
      </c>
      <c r="B20" s="31" t="s">
        <v>51</v>
      </c>
      <c r="C20" s="38" t="s">
        <v>76</v>
      </c>
      <c r="D20" s="31" t="s">
        <v>48</v>
      </c>
      <c r="E20" s="33">
        <v>3</v>
      </c>
      <c r="F20" s="33" t="s">
        <v>4</v>
      </c>
      <c r="G20" s="31"/>
      <c r="H20" s="31">
        <v>3</v>
      </c>
      <c r="I20" s="31">
        <v>86</v>
      </c>
      <c r="J20" s="31">
        <v>75</v>
      </c>
      <c r="K20" s="34">
        <v>14</v>
      </c>
      <c r="L20" s="35">
        <v>19</v>
      </c>
      <c r="M20" s="36">
        <v>227</v>
      </c>
      <c r="N20" s="39"/>
      <c r="O20" s="39"/>
      <c r="P20" s="31">
        <v>2</v>
      </c>
      <c r="Q20" s="31"/>
      <c r="R20" s="37">
        <v>6</v>
      </c>
      <c r="S20" s="31"/>
      <c r="T20" s="31"/>
      <c r="U20" s="31"/>
      <c r="V20" s="31"/>
      <c r="W20" s="31"/>
      <c r="X20" s="31"/>
      <c r="Y20" s="31"/>
      <c r="Z20" s="31"/>
      <c r="AA20" s="31">
        <f t="shared" si="1"/>
        <v>8</v>
      </c>
      <c r="AB20" s="64">
        <v>3.5000000000000003E-2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</row>
    <row r="21" spans="1:138" ht="15" thickBot="1">
      <c r="A21" s="21">
        <v>220</v>
      </c>
      <c r="B21" s="31" t="s">
        <v>49</v>
      </c>
      <c r="C21" s="38" t="s">
        <v>77</v>
      </c>
      <c r="D21" s="22" t="s">
        <v>48</v>
      </c>
      <c r="E21" s="23">
        <v>2</v>
      </c>
      <c r="F21" s="33" t="s">
        <v>5</v>
      </c>
      <c r="G21" s="31"/>
      <c r="H21" s="31">
        <v>4</v>
      </c>
      <c r="I21" s="31">
        <v>117</v>
      </c>
      <c r="J21" s="31">
        <v>210</v>
      </c>
      <c r="K21" s="34">
        <v>277</v>
      </c>
      <c r="L21" s="35">
        <v>371</v>
      </c>
      <c r="M21" s="36">
        <v>350</v>
      </c>
      <c r="N21" s="39"/>
      <c r="O21" s="31">
        <v>2</v>
      </c>
      <c r="P21" s="31">
        <v>48</v>
      </c>
      <c r="Q21" s="31">
        <v>56</v>
      </c>
      <c r="R21" s="37">
        <v>8</v>
      </c>
      <c r="S21" s="31">
        <v>4</v>
      </c>
      <c r="T21" s="31"/>
      <c r="U21" s="31"/>
      <c r="V21" s="31"/>
      <c r="W21" s="31"/>
      <c r="X21" s="31"/>
      <c r="Y21" s="31"/>
      <c r="Z21" s="31"/>
      <c r="AA21" s="31">
        <f t="shared" si="1"/>
        <v>118</v>
      </c>
      <c r="AB21" s="65">
        <v>0.33700000000000002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</row>
    <row r="22" spans="1:138" ht="15" thickBot="1">
      <c r="A22" s="21">
        <v>468</v>
      </c>
      <c r="B22" s="31" t="s">
        <v>46</v>
      </c>
      <c r="C22" s="38" t="s">
        <v>78</v>
      </c>
      <c r="D22" s="22" t="s">
        <v>48</v>
      </c>
      <c r="E22" s="23">
        <v>2</v>
      </c>
      <c r="F22" s="33" t="s">
        <v>79</v>
      </c>
      <c r="G22" s="31"/>
      <c r="H22" s="31" t="s">
        <v>55</v>
      </c>
      <c r="I22" s="31" t="s">
        <v>55</v>
      </c>
      <c r="J22" s="31" t="s">
        <v>55</v>
      </c>
      <c r="K22" s="34">
        <v>24</v>
      </c>
      <c r="L22" s="35">
        <v>18</v>
      </c>
      <c r="M22" s="36">
        <v>45</v>
      </c>
      <c r="N22" s="39"/>
      <c r="O22" s="39"/>
      <c r="P22" s="31">
        <v>7</v>
      </c>
      <c r="Q22" s="31"/>
      <c r="R22" s="37">
        <v>1</v>
      </c>
      <c r="S22" s="31"/>
      <c r="T22" s="31"/>
      <c r="U22" s="31"/>
      <c r="V22" s="31"/>
      <c r="W22" s="31"/>
      <c r="X22" s="31"/>
      <c r="Y22" s="31"/>
      <c r="Z22" s="31"/>
      <c r="AA22" s="31">
        <f t="shared" si="1"/>
        <v>8</v>
      </c>
      <c r="AB22" s="64">
        <v>0.17799999999999999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</row>
    <row r="23" spans="1:138" ht="15" thickBot="1">
      <c r="A23" s="21">
        <v>221</v>
      </c>
      <c r="B23" s="31" t="s">
        <v>51</v>
      </c>
      <c r="C23" s="38" t="s">
        <v>80</v>
      </c>
      <c r="D23" s="31" t="s">
        <v>48</v>
      </c>
      <c r="E23" s="33">
        <v>2</v>
      </c>
      <c r="F23" s="33" t="s">
        <v>4</v>
      </c>
      <c r="G23" s="31"/>
      <c r="H23" s="31">
        <v>38</v>
      </c>
      <c r="I23" s="31">
        <v>49</v>
      </c>
      <c r="J23" s="31">
        <v>59</v>
      </c>
      <c r="K23" s="34">
        <v>9</v>
      </c>
      <c r="L23" s="35">
        <v>18</v>
      </c>
      <c r="M23" s="36">
        <v>45</v>
      </c>
      <c r="N23" s="39"/>
      <c r="O23" s="31">
        <v>25</v>
      </c>
      <c r="P23" s="31"/>
      <c r="Q23" s="31">
        <v>2</v>
      </c>
      <c r="R23" s="37"/>
      <c r="S23" s="31">
        <v>2</v>
      </c>
      <c r="T23" s="31"/>
      <c r="U23" s="31"/>
      <c r="V23" s="31"/>
      <c r="W23" s="31"/>
      <c r="X23" s="31"/>
      <c r="Y23" s="31"/>
      <c r="Z23" s="31"/>
      <c r="AA23" s="31">
        <f t="shared" si="1"/>
        <v>29</v>
      </c>
      <c r="AB23" s="65">
        <v>0.64400000000000002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</row>
    <row r="24" spans="1:138" ht="15" thickBot="1">
      <c r="A24" s="21">
        <v>222</v>
      </c>
      <c r="B24" s="31" t="s">
        <v>63</v>
      </c>
      <c r="C24" s="38" t="s">
        <v>81</v>
      </c>
      <c r="D24" s="22" t="s">
        <v>48</v>
      </c>
      <c r="E24" s="33">
        <v>1</v>
      </c>
      <c r="F24" s="33" t="s">
        <v>6</v>
      </c>
      <c r="G24" s="31"/>
      <c r="H24" s="31">
        <v>12</v>
      </c>
      <c r="I24" s="31">
        <v>38</v>
      </c>
      <c r="J24" s="31">
        <v>23</v>
      </c>
      <c r="K24" s="34">
        <v>47</v>
      </c>
      <c r="L24" s="35">
        <v>16</v>
      </c>
      <c r="M24" s="36">
        <v>141</v>
      </c>
      <c r="N24" s="39"/>
      <c r="O24" s="39"/>
      <c r="P24" s="31"/>
      <c r="Q24" s="31"/>
      <c r="R24" s="37"/>
      <c r="S24" s="31"/>
      <c r="T24" s="31"/>
      <c r="U24" s="31"/>
      <c r="V24" s="31"/>
      <c r="W24" s="31"/>
      <c r="X24" s="31"/>
      <c r="Y24" s="31"/>
      <c r="Z24" s="31"/>
      <c r="AA24" s="31">
        <f t="shared" si="1"/>
        <v>0</v>
      </c>
      <c r="AB24" s="64"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</row>
    <row r="25" spans="1:138" ht="15" thickBot="1">
      <c r="A25" s="21">
        <v>515</v>
      </c>
      <c r="B25" s="31" t="s">
        <v>59</v>
      </c>
      <c r="C25" s="38" t="s">
        <v>82</v>
      </c>
      <c r="D25" s="22" t="s">
        <v>48</v>
      </c>
      <c r="E25" s="23">
        <v>3</v>
      </c>
      <c r="F25" s="33" t="s">
        <v>73</v>
      </c>
      <c r="G25" s="31"/>
      <c r="H25" s="31" t="s">
        <v>55</v>
      </c>
      <c r="I25" s="31" t="s">
        <v>55</v>
      </c>
      <c r="J25" s="31" t="s">
        <v>55</v>
      </c>
      <c r="K25" s="31" t="s">
        <v>55</v>
      </c>
      <c r="L25" s="35" t="s">
        <v>55</v>
      </c>
      <c r="M25" s="36">
        <v>40</v>
      </c>
      <c r="N25" s="31"/>
      <c r="O25" s="31"/>
      <c r="P25" s="31"/>
      <c r="Q25" s="31"/>
      <c r="R25" s="37"/>
      <c r="S25" s="31"/>
      <c r="T25" s="31"/>
      <c r="U25" s="31"/>
      <c r="V25" s="31"/>
      <c r="W25" s="31"/>
      <c r="X25" s="31"/>
      <c r="Y25" s="31"/>
      <c r="Z25" s="31"/>
      <c r="AA25" s="31">
        <f>SUM(N25:Z25)</f>
        <v>0</v>
      </c>
      <c r="AB25" s="64"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</row>
    <row r="26" spans="1:138" ht="15" thickBot="1">
      <c r="A26" s="21">
        <v>224</v>
      </c>
      <c r="B26" s="31" t="s">
        <v>51</v>
      </c>
      <c r="C26" s="38" t="s">
        <v>83</v>
      </c>
      <c r="D26" s="22" t="s">
        <v>48</v>
      </c>
      <c r="E26" s="23">
        <v>2</v>
      </c>
      <c r="F26" s="33" t="s">
        <v>4</v>
      </c>
      <c r="G26" s="31"/>
      <c r="H26" s="31">
        <v>54</v>
      </c>
      <c r="I26" s="31">
        <v>68</v>
      </c>
      <c r="J26" s="31">
        <v>83</v>
      </c>
      <c r="K26" s="34">
        <v>151</v>
      </c>
      <c r="L26" s="35">
        <v>109</v>
      </c>
      <c r="M26" s="36">
        <v>150</v>
      </c>
      <c r="N26" s="39"/>
      <c r="O26" s="39"/>
      <c r="P26" s="31">
        <v>12</v>
      </c>
      <c r="Q26" s="31">
        <v>3</v>
      </c>
      <c r="R26" s="37">
        <v>10</v>
      </c>
      <c r="S26" s="31">
        <v>12</v>
      </c>
      <c r="T26" s="31"/>
      <c r="U26" s="31"/>
      <c r="V26" s="31"/>
      <c r="W26" s="31"/>
      <c r="X26" s="31"/>
      <c r="Y26" s="31"/>
      <c r="Z26" s="31"/>
      <c r="AA26" s="31">
        <f t="shared" ref="AA26:AA47" si="2">SUM(N26:Z26)</f>
        <v>37</v>
      </c>
      <c r="AB26" s="64">
        <v>0.247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</row>
    <row r="27" spans="1:138" ht="15" thickBot="1">
      <c r="A27" s="21">
        <v>172</v>
      </c>
      <c r="B27" s="31" t="s">
        <v>51</v>
      </c>
      <c r="C27" s="38" t="s">
        <v>84</v>
      </c>
      <c r="D27" s="22" t="s">
        <v>48</v>
      </c>
      <c r="E27" s="33">
        <v>1</v>
      </c>
      <c r="F27" s="33" t="s">
        <v>4</v>
      </c>
      <c r="G27" s="31"/>
      <c r="H27" s="31" t="s">
        <v>55</v>
      </c>
      <c r="I27" s="31" t="s">
        <v>55</v>
      </c>
      <c r="J27" s="31" t="s">
        <v>55</v>
      </c>
      <c r="K27" s="34">
        <v>0</v>
      </c>
      <c r="L27" s="35">
        <v>3</v>
      </c>
      <c r="M27" s="36">
        <v>35</v>
      </c>
      <c r="N27" s="39"/>
      <c r="O27" s="39"/>
      <c r="P27" s="39"/>
      <c r="Q27" s="31">
        <v>1</v>
      </c>
      <c r="R27" s="37"/>
      <c r="S27" s="31"/>
      <c r="T27" s="31"/>
      <c r="U27" s="31"/>
      <c r="V27" s="31"/>
      <c r="W27" s="31"/>
      <c r="X27" s="31"/>
      <c r="Y27" s="31"/>
      <c r="Z27" s="31"/>
      <c r="AA27" s="31">
        <f t="shared" si="2"/>
        <v>1</v>
      </c>
      <c r="AB27" s="64">
        <v>2.9000000000000001E-2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</row>
    <row r="28" spans="1:138" ht="15" thickBot="1">
      <c r="A28" s="21" t="s">
        <v>85</v>
      </c>
      <c r="B28" s="31" t="s">
        <v>63</v>
      </c>
      <c r="C28" s="38" t="s">
        <v>86</v>
      </c>
      <c r="D28" s="22" t="s">
        <v>48</v>
      </c>
      <c r="E28" s="23">
        <v>3</v>
      </c>
      <c r="F28" s="33" t="s">
        <v>73</v>
      </c>
      <c r="G28" s="31"/>
      <c r="H28" s="31" t="s">
        <v>55</v>
      </c>
      <c r="I28" s="31" t="s">
        <v>55</v>
      </c>
      <c r="J28" s="31" t="s">
        <v>55</v>
      </c>
      <c r="K28" s="34">
        <v>11</v>
      </c>
      <c r="L28" s="35">
        <v>13</v>
      </c>
      <c r="M28" s="36">
        <v>35</v>
      </c>
      <c r="N28" s="39"/>
      <c r="O28" s="31"/>
      <c r="P28" s="31"/>
      <c r="Q28" s="31">
        <v>2</v>
      </c>
      <c r="R28" s="37">
        <v>1</v>
      </c>
      <c r="S28" s="31"/>
      <c r="T28" s="31"/>
      <c r="U28" s="31"/>
      <c r="V28" s="31"/>
      <c r="W28" s="31"/>
      <c r="X28" s="31"/>
      <c r="Y28" s="31"/>
      <c r="Z28" s="31"/>
      <c r="AA28" s="31">
        <f t="shared" si="2"/>
        <v>3</v>
      </c>
      <c r="AB28" s="64">
        <v>8.5999999999999993E-2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</row>
    <row r="29" spans="1:138" ht="15" thickBot="1">
      <c r="A29" s="21">
        <v>159</v>
      </c>
      <c r="B29" s="31" t="s">
        <v>51</v>
      </c>
      <c r="C29" s="38" t="s">
        <v>87</v>
      </c>
      <c r="D29" s="31" t="s">
        <v>48</v>
      </c>
      <c r="E29" s="33">
        <v>3</v>
      </c>
      <c r="F29" s="33" t="s">
        <v>5</v>
      </c>
      <c r="G29" s="31"/>
      <c r="H29" s="31">
        <v>255</v>
      </c>
      <c r="I29" s="31">
        <v>306</v>
      </c>
      <c r="J29" s="31">
        <v>260</v>
      </c>
      <c r="K29" s="34">
        <v>128</v>
      </c>
      <c r="L29" s="35">
        <v>271</v>
      </c>
      <c r="M29" s="36">
        <v>250</v>
      </c>
      <c r="N29" s="39"/>
      <c r="O29" s="39"/>
      <c r="P29" s="31">
        <v>1</v>
      </c>
      <c r="Q29" s="31">
        <v>63</v>
      </c>
      <c r="R29" s="37">
        <v>34</v>
      </c>
      <c r="S29" s="31">
        <v>12</v>
      </c>
      <c r="T29" s="31"/>
      <c r="U29" s="31"/>
      <c r="V29" s="31"/>
      <c r="W29" s="31"/>
      <c r="X29" s="31"/>
      <c r="Y29" s="31"/>
      <c r="Z29" s="31"/>
      <c r="AA29" s="31">
        <f t="shared" si="2"/>
        <v>110</v>
      </c>
      <c r="AB29" s="65">
        <v>0.44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</row>
    <row r="30" spans="1:138" ht="15" thickBot="1">
      <c r="A30" s="21">
        <v>166</v>
      </c>
      <c r="B30" s="31" t="s">
        <v>46</v>
      </c>
      <c r="C30" s="38" t="s">
        <v>88</v>
      </c>
      <c r="D30" s="22" t="s">
        <v>48</v>
      </c>
      <c r="E30" s="33">
        <v>3</v>
      </c>
      <c r="F30" s="33" t="s">
        <v>9</v>
      </c>
      <c r="G30" s="31"/>
      <c r="H30" s="31">
        <v>193</v>
      </c>
      <c r="I30" s="31">
        <v>232</v>
      </c>
      <c r="J30" s="31">
        <v>175</v>
      </c>
      <c r="K30" s="34">
        <v>191</v>
      </c>
      <c r="L30" s="35">
        <v>210</v>
      </c>
      <c r="M30" s="36">
        <v>185</v>
      </c>
      <c r="N30" s="39"/>
      <c r="O30" s="39"/>
      <c r="P30" s="31"/>
      <c r="Q30" s="31">
        <v>29</v>
      </c>
      <c r="R30" s="37">
        <v>54</v>
      </c>
      <c r="S30" s="31">
        <v>18</v>
      </c>
      <c r="T30" s="31"/>
      <c r="U30" s="31"/>
      <c r="V30" s="31"/>
      <c r="W30" s="31"/>
      <c r="X30" s="31"/>
      <c r="Y30" s="31"/>
      <c r="Z30" s="31"/>
      <c r="AA30" s="31">
        <f t="shared" si="2"/>
        <v>101</v>
      </c>
      <c r="AB30" s="65">
        <v>0.54600000000000004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</row>
    <row r="31" spans="1:138" ht="15" thickBot="1">
      <c r="A31" s="21" t="s">
        <v>89</v>
      </c>
      <c r="B31" s="31" t="s">
        <v>49</v>
      </c>
      <c r="C31" s="38" t="s">
        <v>90</v>
      </c>
      <c r="D31" s="45" t="s">
        <v>48</v>
      </c>
      <c r="E31" s="23">
        <v>2</v>
      </c>
      <c r="F31" s="42">
        <v>43263</v>
      </c>
      <c r="G31" s="31"/>
      <c r="H31" s="31" t="s">
        <v>55</v>
      </c>
      <c r="I31" s="31" t="s">
        <v>55</v>
      </c>
      <c r="J31" s="31" t="s">
        <v>55</v>
      </c>
      <c r="K31" s="39">
        <v>5</v>
      </c>
      <c r="L31" s="35">
        <v>75</v>
      </c>
      <c r="M31" s="36">
        <v>95</v>
      </c>
      <c r="N31" s="31"/>
      <c r="O31" s="31">
        <v>18</v>
      </c>
      <c r="P31" s="31"/>
      <c r="Q31" s="31"/>
      <c r="R31" s="31"/>
      <c r="S31" s="31">
        <v>4</v>
      </c>
      <c r="T31" s="31"/>
      <c r="U31" s="31"/>
      <c r="V31" s="31"/>
      <c r="W31" s="31"/>
      <c r="X31" s="31"/>
      <c r="Y31" s="31"/>
      <c r="Z31" s="31"/>
      <c r="AA31" s="31">
        <f t="shared" si="2"/>
        <v>22</v>
      </c>
      <c r="AB31" s="64">
        <v>0.23200000000000001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</row>
    <row r="32" spans="1:138" ht="15" thickBot="1">
      <c r="A32" s="21" t="s">
        <v>91</v>
      </c>
      <c r="B32" s="31" t="s">
        <v>46</v>
      </c>
      <c r="C32" s="38" t="s">
        <v>92</v>
      </c>
      <c r="D32" s="22" t="s">
        <v>48</v>
      </c>
      <c r="E32" s="23">
        <v>1</v>
      </c>
      <c r="F32" s="42">
        <v>43263</v>
      </c>
      <c r="G32" s="31"/>
      <c r="H32" s="31" t="s">
        <v>55</v>
      </c>
      <c r="I32" s="31">
        <v>115</v>
      </c>
      <c r="J32" s="31">
        <v>67</v>
      </c>
      <c r="K32" s="34">
        <v>209</v>
      </c>
      <c r="L32" s="35">
        <v>59</v>
      </c>
      <c r="M32" s="36">
        <v>85</v>
      </c>
      <c r="N32" s="31"/>
      <c r="O32" s="31"/>
      <c r="P32" s="31"/>
      <c r="Q32" s="31">
        <v>6</v>
      </c>
      <c r="R32" s="37">
        <v>46</v>
      </c>
      <c r="S32" s="31">
        <v>25</v>
      </c>
      <c r="T32" s="31"/>
      <c r="U32" s="31"/>
      <c r="V32" s="31"/>
      <c r="W32" s="31"/>
      <c r="X32" s="31"/>
      <c r="Y32" s="31"/>
      <c r="Z32" s="31"/>
      <c r="AA32" s="31">
        <f t="shared" si="2"/>
        <v>77</v>
      </c>
      <c r="AB32" s="66">
        <v>0.90600000000000003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</row>
    <row r="33" spans="1:138" ht="15" thickBot="1">
      <c r="A33" s="21">
        <v>470</v>
      </c>
      <c r="B33" s="46" t="s">
        <v>59</v>
      </c>
      <c r="C33" s="38" t="s">
        <v>93</v>
      </c>
      <c r="D33" s="47" t="s">
        <v>58</v>
      </c>
      <c r="E33" s="23">
        <v>3</v>
      </c>
      <c r="F33" s="33" t="s">
        <v>73</v>
      </c>
      <c r="G33" s="31"/>
      <c r="H33" s="31" t="s">
        <v>55</v>
      </c>
      <c r="I33" s="31" t="s">
        <v>55</v>
      </c>
      <c r="J33" s="31" t="s">
        <v>55</v>
      </c>
      <c r="K33" s="31" t="s">
        <v>55</v>
      </c>
      <c r="L33" s="35" t="s">
        <v>55</v>
      </c>
      <c r="M33" s="36">
        <v>10</v>
      </c>
      <c r="N33" s="31"/>
      <c r="O33" s="31">
        <v>1</v>
      </c>
      <c r="P33" s="31">
        <v>2</v>
      </c>
      <c r="Q33" s="31">
        <v>2</v>
      </c>
      <c r="R33" s="37"/>
      <c r="S33" s="31"/>
      <c r="T33" s="31"/>
      <c r="U33" s="31"/>
      <c r="V33" s="31"/>
      <c r="W33" s="31"/>
      <c r="X33" s="31"/>
      <c r="Y33" s="31"/>
      <c r="Z33" s="31"/>
      <c r="AA33" s="31">
        <f t="shared" si="2"/>
        <v>5</v>
      </c>
      <c r="AB33" s="65">
        <v>0.5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</row>
    <row r="34" spans="1:138" ht="15" thickBot="1">
      <c r="A34" s="21">
        <v>226</v>
      </c>
      <c r="B34" s="31" t="s">
        <v>94</v>
      </c>
      <c r="C34" s="38" t="s">
        <v>95</v>
      </c>
      <c r="D34" s="22" t="s">
        <v>48</v>
      </c>
      <c r="E34" s="23">
        <v>3</v>
      </c>
      <c r="F34" s="33" t="s">
        <v>4</v>
      </c>
      <c r="G34" s="31"/>
      <c r="H34" s="31" t="s">
        <v>55</v>
      </c>
      <c r="I34" s="31" t="s">
        <v>55</v>
      </c>
      <c r="J34" s="31" t="s">
        <v>55</v>
      </c>
      <c r="K34" s="31" t="s">
        <v>55</v>
      </c>
      <c r="L34" s="35">
        <v>11</v>
      </c>
      <c r="M34" s="36">
        <v>172</v>
      </c>
      <c r="N34" s="31"/>
      <c r="O34" s="39"/>
      <c r="P34" s="31"/>
      <c r="Q34" s="31">
        <v>1</v>
      </c>
      <c r="R34" s="37"/>
      <c r="S34" s="31">
        <v>2</v>
      </c>
      <c r="T34" s="31"/>
      <c r="U34" s="31"/>
      <c r="V34" s="31"/>
      <c r="W34" s="31"/>
      <c r="X34" s="31"/>
      <c r="Y34" s="31"/>
      <c r="Z34" s="31"/>
      <c r="AA34" s="31">
        <f t="shared" si="2"/>
        <v>3</v>
      </c>
      <c r="AB34" s="64">
        <v>1.7000000000000001E-2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</row>
    <row r="35" spans="1:138" ht="15" thickBot="1">
      <c r="A35" s="21">
        <v>442</v>
      </c>
      <c r="B35" s="31" t="s">
        <v>56</v>
      </c>
      <c r="C35" s="38" t="s">
        <v>96</v>
      </c>
      <c r="D35" s="22" t="s">
        <v>58</v>
      </c>
      <c r="E35" s="23">
        <v>2</v>
      </c>
      <c r="F35" s="33" t="s">
        <v>54</v>
      </c>
      <c r="G35" s="31"/>
      <c r="H35" s="31" t="s">
        <v>55</v>
      </c>
      <c r="I35" s="31" t="s">
        <v>55</v>
      </c>
      <c r="J35" s="31" t="s">
        <v>55</v>
      </c>
      <c r="K35" s="34">
        <v>102</v>
      </c>
      <c r="L35" s="35">
        <v>9</v>
      </c>
      <c r="M35" s="36">
        <v>135</v>
      </c>
      <c r="N35" s="31"/>
      <c r="O35" s="31">
        <v>2</v>
      </c>
      <c r="P35" s="31"/>
      <c r="Q35" s="31">
        <v>5</v>
      </c>
      <c r="R35" s="37">
        <v>10</v>
      </c>
      <c r="S35" s="31"/>
      <c r="T35" s="31"/>
      <c r="U35" s="31"/>
      <c r="V35" s="31"/>
      <c r="W35" s="31"/>
      <c r="X35" s="31"/>
      <c r="Y35" s="31"/>
      <c r="Z35" s="31"/>
      <c r="AA35" s="31">
        <f t="shared" si="2"/>
        <v>17</v>
      </c>
      <c r="AB35" s="64">
        <v>0.126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</row>
    <row r="36" spans="1:138" ht="15" hidden="1" thickBot="1">
      <c r="A36" s="21">
        <v>177</v>
      </c>
      <c r="B36" s="48" t="s">
        <v>56</v>
      </c>
      <c r="C36" s="38" t="s">
        <v>97</v>
      </c>
      <c r="D36" s="49" t="s">
        <v>48</v>
      </c>
      <c r="E36" s="49">
        <v>3</v>
      </c>
      <c r="F36" s="48" t="s">
        <v>15</v>
      </c>
      <c r="G36" s="50"/>
      <c r="H36" s="48">
        <v>31</v>
      </c>
      <c r="I36" s="48">
        <v>90</v>
      </c>
      <c r="J36" s="48">
        <v>63</v>
      </c>
      <c r="K36" s="51">
        <v>0</v>
      </c>
      <c r="L36" s="48">
        <v>8</v>
      </c>
      <c r="M36" s="48">
        <v>60</v>
      </c>
      <c r="N36" s="50"/>
      <c r="O36" s="50"/>
      <c r="P36" s="48"/>
      <c r="Q36" s="48"/>
      <c r="R36" s="52"/>
      <c r="S36" s="48"/>
      <c r="T36" s="48"/>
      <c r="U36" s="48"/>
      <c r="V36" s="48"/>
      <c r="W36" s="48"/>
      <c r="X36" s="48"/>
      <c r="Y36" s="48"/>
      <c r="Z36" s="48"/>
      <c r="AA36" s="48">
        <f t="shared" si="2"/>
        <v>0</v>
      </c>
      <c r="AB36" s="64">
        <v>0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</row>
    <row r="37" spans="1:138" ht="15" thickBot="1">
      <c r="A37" s="21" t="s">
        <v>98</v>
      </c>
      <c r="B37" s="46" t="s">
        <v>51</v>
      </c>
      <c r="C37" s="38" t="s">
        <v>99</v>
      </c>
      <c r="D37" s="31" t="s">
        <v>58</v>
      </c>
      <c r="E37" s="33">
        <v>3</v>
      </c>
      <c r="F37" s="42">
        <v>43263</v>
      </c>
      <c r="G37" s="31"/>
      <c r="H37" s="31" t="s">
        <v>55</v>
      </c>
      <c r="I37" s="31" t="s">
        <v>55</v>
      </c>
      <c r="J37" s="31" t="s">
        <v>55</v>
      </c>
      <c r="K37" s="31" t="s">
        <v>55</v>
      </c>
      <c r="L37" s="35" t="s">
        <v>55</v>
      </c>
      <c r="M37" s="36">
        <v>70</v>
      </c>
      <c r="N37" s="31"/>
      <c r="O37" s="31"/>
      <c r="P37" s="31">
        <v>3</v>
      </c>
      <c r="Q37" s="31">
        <v>3</v>
      </c>
      <c r="R37" s="37">
        <v>1</v>
      </c>
      <c r="S37" s="31">
        <v>1</v>
      </c>
      <c r="T37" s="31"/>
      <c r="U37" s="31"/>
      <c r="V37" s="31"/>
      <c r="W37" s="31"/>
      <c r="X37" s="31"/>
      <c r="Y37" s="31"/>
      <c r="Z37" s="31"/>
      <c r="AA37" s="31">
        <f t="shared" si="2"/>
        <v>8</v>
      </c>
      <c r="AB37" s="64">
        <v>0.114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</row>
    <row r="38" spans="1:138" ht="15" thickBot="1">
      <c r="A38" s="21">
        <v>484</v>
      </c>
      <c r="B38" s="31" t="s">
        <v>51</v>
      </c>
      <c r="C38" s="38" t="s">
        <v>100</v>
      </c>
      <c r="D38" s="22" t="s">
        <v>58</v>
      </c>
      <c r="E38" s="23">
        <v>3</v>
      </c>
      <c r="F38" s="33" t="s">
        <v>73</v>
      </c>
      <c r="G38" s="31"/>
      <c r="H38" s="31" t="s">
        <v>55</v>
      </c>
      <c r="I38" s="31" t="s">
        <v>55</v>
      </c>
      <c r="J38" s="31" t="s">
        <v>55</v>
      </c>
      <c r="K38" s="34">
        <v>1</v>
      </c>
      <c r="L38" s="35">
        <v>7</v>
      </c>
      <c r="M38" s="36">
        <v>55</v>
      </c>
      <c r="N38" s="39"/>
      <c r="O38" s="39"/>
      <c r="P38" s="31"/>
      <c r="Q38" s="39"/>
      <c r="R38" s="37"/>
      <c r="S38" s="31"/>
      <c r="T38" s="31"/>
      <c r="U38" s="31"/>
      <c r="V38" s="31"/>
      <c r="W38" s="31"/>
      <c r="X38" s="31"/>
      <c r="Y38" s="31"/>
      <c r="Z38" s="31"/>
      <c r="AA38" s="31">
        <f t="shared" si="2"/>
        <v>0</v>
      </c>
      <c r="AB38" s="64"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</row>
    <row r="39" spans="1:138" ht="15" thickBot="1">
      <c r="A39" s="21">
        <v>259</v>
      </c>
      <c r="B39" s="31" t="s">
        <v>63</v>
      </c>
      <c r="C39" s="38" t="s">
        <v>101</v>
      </c>
      <c r="D39" s="31" t="s">
        <v>48</v>
      </c>
      <c r="E39" s="33">
        <v>3</v>
      </c>
      <c r="F39" s="33" t="s">
        <v>6</v>
      </c>
      <c r="G39" s="31"/>
      <c r="H39" s="31" t="s">
        <v>55</v>
      </c>
      <c r="I39" s="31" t="s">
        <v>55</v>
      </c>
      <c r="J39" s="31" t="s">
        <v>55</v>
      </c>
      <c r="K39" s="34">
        <v>20</v>
      </c>
      <c r="L39" s="35">
        <v>15</v>
      </c>
      <c r="M39" s="36">
        <v>50</v>
      </c>
      <c r="N39" s="39"/>
      <c r="O39" s="39"/>
      <c r="P39" s="31"/>
      <c r="Q39" s="31"/>
      <c r="R39" s="37">
        <v>2</v>
      </c>
      <c r="S39" s="31">
        <v>2</v>
      </c>
      <c r="T39" s="31"/>
      <c r="U39" s="31"/>
      <c r="V39" s="31"/>
      <c r="W39" s="31"/>
      <c r="X39" s="31"/>
      <c r="Y39" s="31"/>
      <c r="Z39" s="31"/>
      <c r="AA39" s="31">
        <f t="shared" si="2"/>
        <v>4</v>
      </c>
      <c r="AB39" s="64">
        <v>0.08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</row>
    <row r="40" spans="1:138" ht="15" thickBot="1">
      <c r="A40" s="21">
        <v>227</v>
      </c>
      <c r="B40" s="31" t="s">
        <v>49</v>
      </c>
      <c r="C40" s="38" t="s">
        <v>102</v>
      </c>
      <c r="D40" s="31" t="s">
        <v>48</v>
      </c>
      <c r="E40" s="33">
        <v>3</v>
      </c>
      <c r="F40" s="33" t="s">
        <v>5</v>
      </c>
      <c r="G40" s="31"/>
      <c r="H40" s="31">
        <v>49</v>
      </c>
      <c r="I40" s="31">
        <v>61</v>
      </c>
      <c r="J40" s="31">
        <v>118</v>
      </c>
      <c r="K40" s="34">
        <v>208</v>
      </c>
      <c r="L40" s="35">
        <v>159</v>
      </c>
      <c r="M40" s="36">
        <v>150</v>
      </c>
      <c r="N40" s="39"/>
      <c r="O40" s="39"/>
      <c r="P40" s="31">
        <v>21</v>
      </c>
      <c r="Q40" s="31">
        <v>72</v>
      </c>
      <c r="R40" s="37">
        <v>23</v>
      </c>
      <c r="S40" s="31">
        <v>10</v>
      </c>
      <c r="T40" s="31"/>
      <c r="U40" s="31"/>
      <c r="V40" s="31"/>
      <c r="W40" s="31"/>
      <c r="X40" s="31"/>
      <c r="Y40" s="31"/>
      <c r="Z40" s="31"/>
      <c r="AA40" s="31">
        <f t="shared" si="2"/>
        <v>126</v>
      </c>
      <c r="AB40" s="65">
        <v>0.84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</row>
    <row r="41" spans="1:138" ht="15" thickBot="1">
      <c r="A41" s="21">
        <v>504</v>
      </c>
      <c r="B41" s="31" t="s">
        <v>59</v>
      </c>
      <c r="C41" s="38" t="s">
        <v>103</v>
      </c>
      <c r="D41" s="22" t="s">
        <v>58</v>
      </c>
      <c r="E41" s="23">
        <v>3</v>
      </c>
      <c r="F41" s="33" t="s">
        <v>17</v>
      </c>
      <c r="G41" s="31"/>
      <c r="H41" s="39"/>
      <c r="I41" s="39"/>
      <c r="J41" s="39"/>
      <c r="K41" s="39">
        <v>43</v>
      </c>
      <c r="L41" s="35">
        <v>43</v>
      </c>
      <c r="M41" s="36">
        <v>75</v>
      </c>
      <c r="N41" s="39"/>
      <c r="O41" s="31"/>
      <c r="P41" s="31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1">
        <f t="shared" si="2"/>
        <v>0</v>
      </c>
      <c r="AB41" s="64">
        <v>0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</row>
    <row r="42" spans="1:138" ht="15" hidden="1" thickBot="1">
      <c r="A42" s="21">
        <v>394</v>
      </c>
      <c r="B42" s="53" t="s">
        <v>49</v>
      </c>
      <c r="C42" s="38" t="s">
        <v>104</v>
      </c>
      <c r="D42" s="22" t="s">
        <v>105</v>
      </c>
      <c r="E42" s="23">
        <v>3</v>
      </c>
      <c r="F42" s="33" t="s">
        <v>14</v>
      </c>
      <c r="G42" s="31"/>
      <c r="H42" s="31" t="s">
        <v>55</v>
      </c>
      <c r="I42" s="31" t="s">
        <v>55</v>
      </c>
      <c r="J42" s="31" t="s">
        <v>55</v>
      </c>
      <c r="K42" s="31" t="s">
        <v>55</v>
      </c>
      <c r="L42" s="35" t="s">
        <v>55</v>
      </c>
      <c r="M42" s="36">
        <v>50</v>
      </c>
      <c r="N42" s="39"/>
      <c r="O42" s="31"/>
      <c r="P42" s="31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1">
        <f t="shared" si="2"/>
        <v>0</v>
      </c>
      <c r="AB42" s="64">
        <v>0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</row>
    <row r="43" spans="1:138" ht="15" hidden="1" thickBot="1">
      <c r="A43" s="21">
        <v>443</v>
      </c>
      <c r="B43" s="53" t="s">
        <v>46</v>
      </c>
      <c r="C43" s="38" t="s">
        <v>106</v>
      </c>
      <c r="D43" s="22" t="s">
        <v>107</v>
      </c>
      <c r="E43" s="23">
        <v>3</v>
      </c>
      <c r="F43" s="33" t="s">
        <v>14</v>
      </c>
      <c r="G43" s="31"/>
      <c r="H43" s="31" t="s">
        <v>55</v>
      </c>
      <c r="I43" s="31" t="s">
        <v>55</v>
      </c>
      <c r="J43" s="31" t="s">
        <v>55</v>
      </c>
      <c r="K43" s="31" t="s">
        <v>55</v>
      </c>
      <c r="L43" s="35" t="s">
        <v>55</v>
      </c>
      <c r="M43" s="36">
        <v>50</v>
      </c>
      <c r="N43" s="39"/>
      <c r="O43" s="31"/>
      <c r="P43" s="31">
        <v>2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1">
        <f t="shared" si="2"/>
        <v>2</v>
      </c>
      <c r="AB43" s="64">
        <v>0.04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</row>
    <row r="44" spans="1:138" ht="15" thickBot="1">
      <c r="A44" s="21">
        <v>228</v>
      </c>
      <c r="B44" s="31" t="s">
        <v>51</v>
      </c>
      <c r="C44" s="38" t="s">
        <v>108</v>
      </c>
      <c r="D44" s="31" t="s">
        <v>48</v>
      </c>
      <c r="E44" s="33">
        <v>3</v>
      </c>
      <c r="F44" s="33" t="s">
        <v>4</v>
      </c>
      <c r="G44" s="31"/>
      <c r="H44" s="31">
        <v>235</v>
      </c>
      <c r="I44" s="31">
        <v>220</v>
      </c>
      <c r="J44" s="31">
        <v>137</v>
      </c>
      <c r="K44" s="34">
        <v>66</v>
      </c>
      <c r="L44" s="35">
        <v>110</v>
      </c>
      <c r="M44" s="36">
        <v>100</v>
      </c>
      <c r="N44" s="39"/>
      <c r="O44" s="39"/>
      <c r="P44" s="31">
        <v>6</v>
      </c>
      <c r="Q44" s="31">
        <v>55</v>
      </c>
      <c r="R44" s="37">
        <v>1</v>
      </c>
      <c r="S44" s="31">
        <v>2</v>
      </c>
      <c r="T44" s="31"/>
      <c r="U44" s="31"/>
      <c r="V44" s="31"/>
      <c r="W44" s="31"/>
      <c r="X44" s="31"/>
      <c r="Y44" s="31"/>
      <c r="Z44" s="31"/>
      <c r="AA44" s="31">
        <f t="shared" si="2"/>
        <v>64</v>
      </c>
      <c r="AB44" s="65">
        <v>0.64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</row>
    <row r="45" spans="1:138" ht="15" hidden="1" thickBot="1">
      <c r="A45" s="21">
        <v>451</v>
      </c>
      <c r="B45" s="48"/>
      <c r="C45" s="38" t="s">
        <v>109</v>
      </c>
      <c r="D45" s="48" t="s">
        <v>110</v>
      </c>
      <c r="E45" s="48">
        <v>3</v>
      </c>
      <c r="F45" s="48" t="s">
        <v>79</v>
      </c>
      <c r="G45" s="48"/>
      <c r="H45" s="48"/>
      <c r="I45" s="48"/>
      <c r="J45" s="48"/>
      <c r="K45" s="51"/>
      <c r="L45" s="48"/>
      <c r="M45" s="48">
        <v>0</v>
      </c>
      <c r="N45" s="50"/>
      <c r="O45" s="48">
        <v>1</v>
      </c>
      <c r="P45" s="48"/>
      <c r="Q45" s="48"/>
      <c r="R45" s="52"/>
      <c r="S45" s="48"/>
      <c r="T45" s="48"/>
      <c r="U45" s="48"/>
      <c r="V45" s="48"/>
      <c r="W45" s="48"/>
      <c r="X45" s="48"/>
      <c r="Y45" s="48"/>
      <c r="Z45" s="48"/>
      <c r="AA45" s="48">
        <f t="shared" si="2"/>
        <v>1</v>
      </c>
      <c r="AB45" s="67" t="e">
        <v>#DIV/0!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</row>
    <row r="46" spans="1:138" ht="15" thickBot="1">
      <c r="A46" s="21">
        <v>230</v>
      </c>
      <c r="B46" s="31" t="s">
        <v>51</v>
      </c>
      <c r="C46" s="38" t="s">
        <v>111</v>
      </c>
      <c r="D46" s="31" t="s">
        <v>58</v>
      </c>
      <c r="E46" s="33">
        <v>3</v>
      </c>
      <c r="F46" s="33" t="s">
        <v>4</v>
      </c>
      <c r="G46" s="31"/>
      <c r="H46" s="31" t="s">
        <v>55</v>
      </c>
      <c r="I46" s="31" t="s">
        <v>55</v>
      </c>
      <c r="J46" s="31" t="s">
        <v>55</v>
      </c>
      <c r="K46" s="34">
        <v>41</v>
      </c>
      <c r="L46" s="35">
        <v>124</v>
      </c>
      <c r="M46" s="36">
        <v>115</v>
      </c>
      <c r="N46" s="39"/>
      <c r="O46" s="39"/>
      <c r="P46" s="31">
        <v>11</v>
      </c>
      <c r="Q46" s="31">
        <v>36</v>
      </c>
      <c r="R46" s="37">
        <v>7</v>
      </c>
      <c r="S46" s="31">
        <v>4</v>
      </c>
      <c r="T46" s="31"/>
      <c r="U46" s="31"/>
      <c r="V46" s="31"/>
      <c r="W46" s="31"/>
      <c r="X46" s="31"/>
      <c r="Y46" s="31"/>
      <c r="Z46" s="31"/>
      <c r="AA46" s="31">
        <f t="shared" si="2"/>
        <v>58</v>
      </c>
      <c r="AB46" s="65">
        <v>0.504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</row>
    <row r="47" spans="1:138" ht="15" thickBot="1">
      <c r="A47" s="21">
        <v>231</v>
      </c>
      <c r="B47" s="31" t="s">
        <v>59</v>
      </c>
      <c r="C47" s="38" t="s">
        <v>112</v>
      </c>
      <c r="D47" s="22" t="s">
        <v>48</v>
      </c>
      <c r="E47" s="23">
        <v>3</v>
      </c>
      <c r="F47" s="33" t="s">
        <v>8</v>
      </c>
      <c r="G47" s="31"/>
      <c r="H47" s="31">
        <v>256</v>
      </c>
      <c r="I47" s="31">
        <v>282</v>
      </c>
      <c r="J47" s="31">
        <v>163</v>
      </c>
      <c r="K47" s="34">
        <v>248</v>
      </c>
      <c r="L47" s="35">
        <v>153</v>
      </c>
      <c r="M47" s="36">
        <v>120</v>
      </c>
      <c r="N47" s="31"/>
      <c r="O47" s="31"/>
      <c r="P47" s="31">
        <v>2</v>
      </c>
      <c r="Q47" s="31">
        <v>26</v>
      </c>
      <c r="R47" s="37">
        <v>14</v>
      </c>
      <c r="S47" s="31">
        <v>5</v>
      </c>
      <c r="T47" s="31"/>
      <c r="U47" s="31"/>
      <c r="V47" s="31"/>
      <c r="W47" s="31"/>
      <c r="X47" s="31"/>
      <c r="Y47" s="31"/>
      <c r="Z47" s="31"/>
      <c r="AA47" s="31">
        <f t="shared" si="2"/>
        <v>47</v>
      </c>
      <c r="AB47" s="65">
        <v>0.39200000000000002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</row>
    <row r="48" spans="1:138" ht="15" thickBot="1">
      <c r="A48" s="21">
        <v>602</v>
      </c>
      <c r="B48" s="41" t="s">
        <v>63</v>
      </c>
      <c r="C48" s="38" t="s">
        <v>113</v>
      </c>
      <c r="D48" s="22" t="s">
        <v>58</v>
      </c>
      <c r="E48" s="23">
        <v>3</v>
      </c>
      <c r="F48" s="33" t="s">
        <v>73</v>
      </c>
      <c r="G48" s="31"/>
      <c r="H48" s="31" t="s">
        <v>55</v>
      </c>
      <c r="I48" s="31" t="s">
        <v>55</v>
      </c>
      <c r="J48" s="31" t="s">
        <v>55</v>
      </c>
      <c r="K48" s="31" t="s">
        <v>55</v>
      </c>
      <c r="L48" s="35" t="s">
        <v>55</v>
      </c>
      <c r="M48" s="36">
        <v>60</v>
      </c>
      <c r="N48" s="31"/>
      <c r="O48" s="31"/>
      <c r="P48" s="31"/>
      <c r="Q48" s="31"/>
      <c r="R48" s="37"/>
      <c r="S48" s="31"/>
      <c r="T48" s="31"/>
      <c r="U48" s="31"/>
      <c r="V48" s="31"/>
      <c r="W48" s="31"/>
      <c r="X48" s="31"/>
      <c r="Y48" s="31"/>
      <c r="Z48" s="31"/>
      <c r="AA48" s="31">
        <f>SUM(N48:Z48)</f>
        <v>0</v>
      </c>
      <c r="AB48" s="64">
        <v>0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</row>
    <row r="49" spans="1:138" ht="15" thickBot="1">
      <c r="A49" s="21">
        <v>179</v>
      </c>
      <c r="B49" s="31" t="s">
        <v>46</v>
      </c>
      <c r="C49" s="38" t="s">
        <v>114</v>
      </c>
      <c r="D49" s="22" t="s">
        <v>48</v>
      </c>
      <c r="E49" s="23">
        <v>3</v>
      </c>
      <c r="F49" s="33" t="s">
        <v>10</v>
      </c>
      <c r="G49" s="31"/>
      <c r="H49" s="31">
        <v>346</v>
      </c>
      <c r="I49" s="31">
        <v>381</v>
      </c>
      <c r="J49" s="31">
        <v>333</v>
      </c>
      <c r="K49" s="34">
        <v>283</v>
      </c>
      <c r="L49" s="35">
        <v>290</v>
      </c>
      <c r="M49" s="36">
        <v>250</v>
      </c>
      <c r="N49" s="39"/>
      <c r="O49" s="39"/>
      <c r="P49" s="31"/>
      <c r="Q49" s="31">
        <v>10</v>
      </c>
      <c r="R49" s="37">
        <v>66</v>
      </c>
      <c r="S49" s="31">
        <v>31</v>
      </c>
      <c r="T49" s="31"/>
      <c r="U49" s="31"/>
      <c r="V49" s="31"/>
      <c r="W49" s="31"/>
      <c r="X49" s="31"/>
      <c r="Y49" s="31"/>
      <c r="Z49" s="31"/>
      <c r="AA49" s="31">
        <f t="shared" ref="AA49:AA80" si="3">SUM(N49:Z49)</f>
        <v>107</v>
      </c>
      <c r="AB49" s="65">
        <v>0.42799999999999999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</row>
    <row r="50" spans="1:138" ht="15" thickBot="1">
      <c r="A50" s="21">
        <v>516</v>
      </c>
      <c r="B50" s="31" t="s">
        <v>49</v>
      </c>
      <c r="C50" s="38" t="s">
        <v>115</v>
      </c>
      <c r="D50" s="22" t="s">
        <v>48</v>
      </c>
      <c r="E50" s="33">
        <v>3</v>
      </c>
      <c r="F50" s="33" t="s">
        <v>73</v>
      </c>
      <c r="G50" s="31"/>
      <c r="H50" s="31" t="s">
        <v>55</v>
      </c>
      <c r="I50" s="31" t="s">
        <v>55</v>
      </c>
      <c r="J50" s="31" t="s">
        <v>55</v>
      </c>
      <c r="K50" s="34">
        <v>40</v>
      </c>
      <c r="L50" s="35">
        <v>8</v>
      </c>
      <c r="M50" s="36">
        <v>45</v>
      </c>
      <c r="N50" s="31"/>
      <c r="O50" s="31"/>
      <c r="P50" s="31"/>
      <c r="Q50" s="31"/>
      <c r="R50" s="37"/>
      <c r="S50" s="31"/>
      <c r="T50" s="31"/>
      <c r="U50" s="31"/>
      <c r="V50" s="31"/>
      <c r="W50" s="31"/>
      <c r="X50" s="31"/>
      <c r="Y50" s="31"/>
      <c r="Z50" s="31"/>
      <c r="AA50" s="31">
        <f t="shared" si="3"/>
        <v>0</v>
      </c>
      <c r="AB50" s="64">
        <v>0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</row>
    <row r="51" spans="1:138" ht="15" thickBot="1">
      <c r="A51" s="21">
        <v>238</v>
      </c>
      <c r="B51" s="31" t="s">
        <v>51</v>
      </c>
      <c r="C51" s="38" t="s">
        <v>116</v>
      </c>
      <c r="D51" s="31" t="s">
        <v>48</v>
      </c>
      <c r="E51" s="33">
        <v>1</v>
      </c>
      <c r="F51" s="33" t="s">
        <v>4</v>
      </c>
      <c r="G51" s="31"/>
      <c r="H51" s="31">
        <v>117</v>
      </c>
      <c r="I51" s="31">
        <v>140</v>
      </c>
      <c r="J51" s="31">
        <v>104</v>
      </c>
      <c r="K51" s="34">
        <v>115</v>
      </c>
      <c r="L51" s="35">
        <v>122</v>
      </c>
      <c r="M51" s="36">
        <v>115</v>
      </c>
      <c r="N51" s="39"/>
      <c r="O51" s="39"/>
      <c r="P51" s="31">
        <v>3</v>
      </c>
      <c r="Q51" s="31">
        <v>40</v>
      </c>
      <c r="R51" s="37">
        <v>2</v>
      </c>
      <c r="S51" s="31"/>
      <c r="T51" s="31"/>
      <c r="U51" s="31"/>
      <c r="V51" s="31"/>
      <c r="W51" s="31"/>
      <c r="X51" s="31"/>
      <c r="Y51" s="31"/>
      <c r="Z51" s="31"/>
      <c r="AA51" s="31">
        <f t="shared" si="3"/>
        <v>45</v>
      </c>
      <c r="AB51" s="65">
        <v>0.39100000000000001</v>
      </c>
      <c r="AC51" s="55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</row>
    <row r="52" spans="1:138" ht="15" thickBot="1">
      <c r="A52" s="21">
        <v>197</v>
      </c>
      <c r="B52" s="31" t="s">
        <v>46</v>
      </c>
      <c r="C52" s="38" t="s">
        <v>117</v>
      </c>
      <c r="D52" s="22" t="s">
        <v>48</v>
      </c>
      <c r="E52" s="23">
        <v>3</v>
      </c>
      <c r="F52" s="33" t="s">
        <v>7</v>
      </c>
      <c r="G52" s="31"/>
      <c r="H52" s="31">
        <v>4</v>
      </c>
      <c r="I52" s="31">
        <v>202</v>
      </c>
      <c r="J52" s="31">
        <v>165</v>
      </c>
      <c r="K52" s="31">
        <v>125</v>
      </c>
      <c r="L52" s="35">
        <v>161</v>
      </c>
      <c r="M52" s="36">
        <v>130</v>
      </c>
      <c r="N52" s="39"/>
      <c r="O52" s="31">
        <v>10</v>
      </c>
      <c r="P52" s="31">
        <v>12</v>
      </c>
      <c r="Q52" s="31">
        <v>3</v>
      </c>
      <c r="R52" s="37">
        <v>9</v>
      </c>
      <c r="S52" s="31">
        <v>14</v>
      </c>
      <c r="T52" s="31"/>
      <c r="U52" s="31"/>
      <c r="V52" s="31"/>
      <c r="W52" s="31"/>
      <c r="X52" s="31"/>
      <c r="Y52" s="31"/>
      <c r="Z52" s="31"/>
      <c r="AA52" s="31">
        <f t="shared" si="3"/>
        <v>48</v>
      </c>
      <c r="AB52" s="65">
        <v>0.36899999999999999</v>
      </c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</row>
    <row r="53" spans="1:138" ht="15" thickBot="1">
      <c r="A53" s="21">
        <v>473</v>
      </c>
      <c r="B53" s="31" t="s">
        <v>49</v>
      </c>
      <c r="C53" s="38" t="s">
        <v>118</v>
      </c>
      <c r="D53" s="22" t="s">
        <v>48</v>
      </c>
      <c r="E53" s="23">
        <v>3</v>
      </c>
      <c r="F53" s="33" t="s">
        <v>73</v>
      </c>
      <c r="G53" s="31"/>
      <c r="H53" s="31" t="s">
        <v>55</v>
      </c>
      <c r="I53" s="31">
        <v>35</v>
      </c>
      <c r="J53" s="31">
        <v>14</v>
      </c>
      <c r="K53" s="34">
        <v>7</v>
      </c>
      <c r="L53" s="35">
        <v>7</v>
      </c>
      <c r="M53" s="36">
        <v>40</v>
      </c>
      <c r="N53" s="39"/>
      <c r="O53" s="39"/>
      <c r="P53" s="31"/>
      <c r="Q53" s="31">
        <v>1</v>
      </c>
      <c r="R53" s="37">
        <v>1</v>
      </c>
      <c r="S53" s="31">
        <v>1</v>
      </c>
      <c r="T53" s="31"/>
      <c r="U53" s="31"/>
      <c r="V53" s="31"/>
      <c r="W53" s="31"/>
      <c r="X53" s="31"/>
      <c r="Y53" s="31"/>
      <c r="Z53" s="31"/>
      <c r="AA53" s="31">
        <f t="shared" si="3"/>
        <v>3</v>
      </c>
      <c r="AB53" s="64">
        <v>7.4999999999999997E-2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</row>
    <row r="54" spans="1:138" ht="15" thickBot="1">
      <c r="A54" s="21">
        <v>195</v>
      </c>
      <c r="B54" s="31" t="s">
        <v>46</v>
      </c>
      <c r="C54" s="38" t="s">
        <v>119</v>
      </c>
      <c r="D54" s="31" t="s">
        <v>48</v>
      </c>
      <c r="E54" s="33">
        <v>3</v>
      </c>
      <c r="F54" s="33" t="s">
        <v>7</v>
      </c>
      <c r="G54" s="31"/>
      <c r="H54" s="31">
        <v>101</v>
      </c>
      <c r="I54" s="31">
        <v>126</v>
      </c>
      <c r="J54" s="31">
        <v>114</v>
      </c>
      <c r="K54" s="34">
        <v>91</v>
      </c>
      <c r="L54" s="31">
        <v>97</v>
      </c>
      <c r="M54" s="36">
        <v>100</v>
      </c>
      <c r="N54" s="31"/>
      <c r="O54" s="31"/>
      <c r="P54" s="31">
        <v>2</v>
      </c>
      <c r="Q54" s="31"/>
      <c r="R54" s="37">
        <v>3</v>
      </c>
      <c r="S54" s="31">
        <v>3</v>
      </c>
      <c r="T54" s="31"/>
      <c r="U54" s="31"/>
      <c r="V54" s="31"/>
      <c r="W54" s="31"/>
      <c r="X54" s="31"/>
      <c r="Y54" s="31"/>
      <c r="Z54" s="31"/>
      <c r="AA54" s="31">
        <f t="shared" si="3"/>
        <v>8</v>
      </c>
      <c r="AB54" s="64">
        <v>0.08</v>
      </c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</row>
    <row r="55" spans="1:138" ht="15" thickBot="1">
      <c r="A55" s="21">
        <v>240</v>
      </c>
      <c r="B55" s="31" t="s">
        <v>49</v>
      </c>
      <c r="C55" s="38" t="s">
        <v>120</v>
      </c>
      <c r="D55" s="22" t="s">
        <v>48</v>
      </c>
      <c r="E55" s="23">
        <v>3</v>
      </c>
      <c r="F55" s="33" t="s">
        <v>5</v>
      </c>
      <c r="G55" s="31"/>
      <c r="H55" s="31">
        <v>9</v>
      </c>
      <c r="I55" s="31">
        <v>146</v>
      </c>
      <c r="J55" s="31">
        <v>176</v>
      </c>
      <c r="K55" s="34">
        <v>88</v>
      </c>
      <c r="L55" s="35">
        <v>24</v>
      </c>
      <c r="M55" s="36">
        <v>65</v>
      </c>
      <c r="N55" s="31"/>
      <c r="O55" s="39"/>
      <c r="P55" s="31"/>
      <c r="Q55" s="31">
        <v>2</v>
      </c>
      <c r="R55" s="37">
        <v>2</v>
      </c>
      <c r="S55" s="31"/>
      <c r="T55" s="31"/>
      <c r="U55" s="31"/>
      <c r="V55" s="31"/>
      <c r="W55" s="31"/>
      <c r="X55" s="31"/>
      <c r="Y55" s="31"/>
      <c r="Z55" s="31"/>
      <c r="AA55" s="31">
        <f t="shared" si="3"/>
        <v>4</v>
      </c>
      <c r="AB55" s="64">
        <v>6.2E-2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</row>
    <row r="56" spans="1:138" ht="15" thickBot="1">
      <c r="A56" s="21">
        <v>241</v>
      </c>
      <c r="B56" s="31" t="s">
        <v>63</v>
      </c>
      <c r="C56" s="38" t="s">
        <v>121</v>
      </c>
      <c r="D56" s="22" t="s">
        <v>48</v>
      </c>
      <c r="E56" s="23">
        <v>3</v>
      </c>
      <c r="F56" s="33" t="s">
        <v>6</v>
      </c>
      <c r="G56" s="31"/>
      <c r="H56" s="31">
        <v>19</v>
      </c>
      <c r="I56" s="31">
        <v>64</v>
      </c>
      <c r="J56" s="31">
        <v>13</v>
      </c>
      <c r="K56" s="34">
        <v>68</v>
      </c>
      <c r="L56" s="35">
        <v>71</v>
      </c>
      <c r="M56" s="36">
        <v>95</v>
      </c>
      <c r="N56" s="39"/>
      <c r="O56" s="39"/>
      <c r="P56" s="31"/>
      <c r="Q56" s="31">
        <v>22</v>
      </c>
      <c r="R56" s="37">
        <v>4</v>
      </c>
      <c r="S56" s="31"/>
      <c r="T56" s="31"/>
      <c r="U56" s="31"/>
      <c r="V56" s="31"/>
      <c r="W56" s="31"/>
      <c r="X56" s="31"/>
      <c r="Y56" s="31"/>
      <c r="Z56" s="31"/>
      <c r="AA56" s="31">
        <f t="shared" si="3"/>
        <v>26</v>
      </c>
      <c r="AB56" s="64">
        <v>0.27400000000000002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</row>
    <row r="57" spans="1:138" ht="15" thickBot="1">
      <c r="A57" s="21">
        <v>452</v>
      </c>
      <c r="B57" s="31" t="s">
        <v>59</v>
      </c>
      <c r="C57" s="38" t="s">
        <v>122</v>
      </c>
      <c r="D57" s="22" t="s">
        <v>58</v>
      </c>
      <c r="E57" s="23">
        <v>3</v>
      </c>
      <c r="F57" s="33" t="s">
        <v>79</v>
      </c>
      <c r="G57" s="31"/>
      <c r="H57" s="31"/>
      <c r="I57" s="31"/>
      <c r="J57" s="31"/>
      <c r="K57" s="31" t="s">
        <v>55</v>
      </c>
      <c r="L57" s="35">
        <v>4</v>
      </c>
      <c r="M57" s="36">
        <v>75</v>
      </c>
      <c r="N57" s="39"/>
      <c r="O57" s="31">
        <v>1</v>
      </c>
      <c r="P57" s="31"/>
      <c r="Q57" s="31">
        <v>2</v>
      </c>
      <c r="R57" s="37">
        <v>1</v>
      </c>
      <c r="S57" s="31"/>
      <c r="T57" s="31"/>
      <c r="U57" s="31"/>
      <c r="V57" s="31"/>
      <c r="W57" s="31"/>
      <c r="X57" s="31"/>
      <c r="Y57" s="31"/>
      <c r="Z57" s="31"/>
      <c r="AA57" s="31">
        <f t="shared" si="3"/>
        <v>4</v>
      </c>
      <c r="AB57" s="64">
        <v>5.2999999999999999E-2</v>
      </c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</row>
    <row r="58" spans="1:138" ht="15" thickBot="1">
      <c r="A58" s="21">
        <v>243</v>
      </c>
      <c r="B58" s="31" t="s">
        <v>49</v>
      </c>
      <c r="C58" s="38" t="s">
        <v>123</v>
      </c>
      <c r="D58" s="22" t="s">
        <v>48</v>
      </c>
      <c r="E58" s="33">
        <v>3</v>
      </c>
      <c r="F58" s="33" t="s">
        <v>5</v>
      </c>
      <c r="G58" s="31"/>
      <c r="H58" s="31">
        <v>85</v>
      </c>
      <c r="I58" s="31">
        <v>106</v>
      </c>
      <c r="J58" s="31">
        <v>59</v>
      </c>
      <c r="K58" s="34">
        <v>98</v>
      </c>
      <c r="L58" s="35">
        <v>60</v>
      </c>
      <c r="M58" s="36">
        <v>238</v>
      </c>
      <c r="N58" s="39"/>
      <c r="O58" s="39"/>
      <c r="P58" s="31">
        <v>1</v>
      </c>
      <c r="Q58" s="31">
        <v>2</v>
      </c>
      <c r="R58" s="37">
        <v>3</v>
      </c>
      <c r="S58" s="31">
        <v>10</v>
      </c>
      <c r="T58" s="31"/>
      <c r="U58" s="31"/>
      <c r="V58" s="31"/>
      <c r="W58" s="31"/>
      <c r="X58" s="31"/>
      <c r="Y58" s="31"/>
      <c r="Z58" s="31"/>
      <c r="AA58" s="31">
        <f t="shared" si="3"/>
        <v>16</v>
      </c>
      <c r="AB58" s="64">
        <v>6.7000000000000004E-2</v>
      </c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</row>
    <row r="59" spans="1:138" ht="15" thickBot="1">
      <c r="A59" s="21">
        <v>244</v>
      </c>
      <c r="B59" s="31" t="s">
        <v>49</v>
      </c>
      <c r="C59" s="38" t="s">
        <v>124</v>
      </c>
      <c r="D59" s="22" t="s">
        <v>48</v>
      </c>
      <c r="E59" s="33">
        <v>1</v>
      </c>
      <c r="F59" s="33" t="s">
        <v>5</v>
      </c>
      <c r="G59" s="31"/>
      <c r="H59" s="31">
        <v>101</v>
      </c>
      <c r="I59" s="31">
        <v>126</v>
      </c>
      <c r="J59" s="31">
        <v>183</v>
      </c>
      <c r="K59" s="34">
        <v>308</v>
      </c>
      <c r="L59" s="35">
        <v>227</v>
      </c>
      <c r="M59" s="36">
        <v>225</v>
      </c>
      <c r="N59" s="31"/>
      <c r="O59" s="31"/>
      <c r="P59" s="31">
        <v>4</v>
      </c>
      <c r="Q59" s="31">
        <v>38</v>
      </c>
      <c r="R59" s="37">
        <v>18</v>
      </c>
      <c r="S59" s="31">
        <v>3</v>
      </c>
      <c r="T59" s="31"/>
      <c r="U59" s="31"/>
      <c r="V59" s="31"/>
      <c r="W59" s="31"/>
      <c r="X59" s="31"/>
      <c r="Y59" s="31"/>
      <c r="Z59" s="31"/>
      <c r="AA59" s="31">
        <f t="shared" si="3"/>
        <v>63</v>
      </c>
      <c r="AB59" s="64">
        <v>0.28000000000000003</v>
      </c>
      <c r="AC59" s="30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</row>
    <row r="60" spans="1:138" ht="15" thickBot="1">
      <c r="A60" s="21">
        <v>235</v>
      </c>
      <c r="B60" s="31" t="s">
        <v>49</v>
      </c>
      <c r="C60" s="38" t="s">
        <v>125</v>
      </c>
      <c r="D60" s="31" t="s">
        <v>48</v>
      </c>
      <c r="E60" s="33">
        <v>3</v>
      </c>
      <c r="F60" s="33" t="s">
        <v>5</v>
      </c>
      <c r="G60" s="31"/>
      <c r="H60" s="31" t="s">
        <v>55</v>
      </c>
      <c r="I60" s="31" t="s">
        <v>55</v>
      </c>
      <c r="J60" s="31" t="s">
        <v>55</v>
      </c>
      <c r="K60" s="34">
        <v>0</v>
      </c>
      <c r="L60" s="35">
        <v>1</v>
      </c>
      <c r="M60" s="36">
        <v>100</v>
      </c>
      <c r="N60" s="39"/>
      <c r="O60" s="39"/>
      <c r="P60" s="31"/>
      <c r="Q60" s="31">
        <v>2</v>
      </c>
      <c r="R60" s="37">
        <v>4</v>
      </c>
      <c r="S60" s="31">
        <v>5</v>
      </c>
      <c r="T60" s="31"/>
      <c r="U60" s="31"/>
      <c r="V60" s="31"/>
      <c r="W60" s="31"/>
      <c r="X60" s="31"/>
      <c r="Y60" s="31"/>
      <c r="Z60" s="31"/>
      <c r="AA60" s="31">
        <f t="shared" si="3"/>
        <v>11</v>
      </c>
      <c r="AB60" s="64">
        <v>0.11</v>
      </c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</row>
    <row r="61" spans="1:138" ht="15" thickBot="1">
      <c r="A61" s="21">
        <v>282</v>
      </c>
      <c r="B61" s="31" t="s">
        <v>46</v>
      </c>
      <c r="C61" s="38" t="s">
        <v>126</v>
      </c>
      <c r="D61" s="22" t="s">
        <v>48</v>
      </c>
      <c r="E61" s="23">
        <v>3</v>
      </c>
      <c r="F61" s="33" t="s">
        <v>7</v>
      </c>
      <c r="G61" s="31"/>
      <c r="H61" s="31">
        <v>185</v>
      </c>
      <c r="I61" s="31">
        <v>222</v>
      </c>
      <c r="J61" s="31">
        <v>147</v>
      </c>
      <c r="K61" s="34">
        <v>63</v>
      </c>
      <c r="L61" s="35">
        <v>432</v>
      </c>
      <c r="M61" s="36">
        <v>385</v>
      </c>
      <c r="N61" s="31"/>
      <c r="O61" s="39"/>
      <c r="P61" s="31">
        <v>29</v>
      </c>
      <c r="Q61" s="31">
        <v>60</v>
      </c>
      <c r="R61" s="37">
        <v>35</v>
      </c>
      <c r="S61" s="31">
        <v>4</v>
      </c>
      <c r="T61" s="31"/>
      <c r="U61" s="31"/>
      <c r="V61" s="31"/>
      <c r="W61" s="31"/>
      <c r="X61" s="31"/>
      <c r="Y61" s="31"/>
      <c r="Z61" s="31"/>
      <c r="AA61" s="31">
        <f t="shared" si="3"/>
        <v>128</v>
      </c>
      <c r="AB61" s="65">
        <v>0.33200000000000002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</row>
    <row r="62" spans="1:138" ht="15" thickBot="1">
      <c r="A62" s="21">
        <v>258</v>
      </c>
      <c r="B62" s="31" t="s">
        <v>46</v>
      </c>
      <c r="C62" s="38" t="s">
        <v>127</v>
      </c>
      <c r="D62" s="22" t="s">
        <v>48</v>
      </c>
      <c r="E62" s="23">
        <v>3</v>
      </c>
      <c r="F62" s="33" t="s">
        <v>7</v>
      </c>
      <c r="G62" s="31"/>
      <c r="H62" s="31">
        <v>33</v>
      </c>
      <c r="I62" s="31">
        <v>101</v>
      </c>
      <c r="J62" s="31">
        <v>17</v>
      </c>
      <c r="K62" s="34">
        <v>49</v>
      </c>
      <c r="L62" s="35">
        <v>14</v>
      </c>
      <c r="M62" s="36">
        <v>55</v>
      </c>
      <c r="N62" s="39"/>
      <c r="O62" s="31">
        <v>15</v>
      </c>
      <c r="P62" s="39"/>
      <c r="Q62" s="31"/>
      <c r="R62" s="37"/>
      <c r="S62" s="31"/>
      <c r="T62" s="31"/>
      <c r="U62" s="31"/>
      <c r="V62" s="31"/>
      <c r="W62" s="31"/>
      <c r="X62" s="31"/>
      <c r="Y62" s="31"/>
      <c r="Z62" s="31"/>
      <c r="AA62" s="31">
        <f t="shared" si="3"/>
        <v>15</v>
      </c>
      <c r="AB62" s="64">
        <v>0.27300000000000002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</row>
    <row r="63" spans="1:138" ht="15" thickBot="1">
      <c r="A63" s="21">
        <v>246</v>
      </c>
      <c r="B63" s="31" t="s">
        <v>49</v>
      </c>
      <c r="C63" s="38" t="s">
        <v>128</v>
      </c>
      <c r="D63" s="31" t="s">
        <v>48</v>
      </c>
      <c r="E63" s="33">
        <v>3</v>
      </c>
      <c r="F63" s="33" t="s">
        <v>5</v>
      </c>
      <c r="G63" s="31"/>
      <c r="H63" s="31">
        <v>73</v>
      </c>
      <c r="I63" s="31">
        <v>154</v>
      </c>
      <c r="J63" s="31">
        <v>101</v>
      </c>
      <c r="K63" s="34">
        <v>106</v>
      </c>
      <c r="L63" s="35">
        <v>75</v>
      </c>
      <c r="M63" s="36">
        <v>215</v>
      </c>
      <c r="N63" s="39"/>
      <c r="O63" s="31">
        <v>15</v>
      </c>
      <c r="P63" s="31">
        <v>43</v>
      </c>
      <c r="Q63" s="31">
        <v>33</v>
      </c>
      <c r="R63" s="37">
        <v>3</v>
      </c>
      <c r="S63" s="31">
        <v>5</v>
      </c>
      <c r="T63" s="31"/>
      <c r="U63" s="31"/>
      <c r="V63" s="31"/>
      <c r="W63" s="31"/>
      <c r="X63" s="31"/>
      <c r="Y63" s="31"/>
      <c r="Z63" s="31"/>
      <c r="AA63" s="31">
        <f t="shared" si="3"/>
        <v>99</v>
      </c>
      <c r="AB63" s="65">
        <v>0.46</v>
      </c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</row>
    <row r="64" spans="1:138" ht="15" thickBot="1">
      <c r="A64" s="21">
        <v>251</v>
      </c>
      <c r="B64" s="31" t="s">
        <v>56</v>
      </c>
      <c r="C64" s="38" t="s">
        <v>129</v>
      </c>
      <c r="D64" s="22" t="s">
        <v>48</v>
      </c>
      <c r="E64" s="23">
        <v>1</v>
      </c>
      <c r="F64" s="33" t="s">
        <v>6</v>
      </c>
      <c r="G64" s="31"/>
      <c r="H64" s="31">
        <v>159</v>
      </c>
      <c r="I64" s="31">
        <v>175</v>
      </c>
      <c r="J64" s="31">
        <v>146</v>
      </c>
      <c r="K64" s="34">
        <v>137</v>
      </c>
      <c r="L64" s="35">
        <v>55</v>
      </c>
      <c r="M64" s="36">
        <v>100</v>
      </c>
      <c r="N64" s="39"/>
      <c r="O64" s="39"/>
      <c r="P64" s="31">
        <v>6</v>
      </c>
      <c r="Q64" s="31">
        <v>15</v>
      </c>
      <c r="R64" s="37">
        <v>1</v>
      </c>
      <c r="S64" s="31"/>
      <c r="T64" s="31"/>
      <c r="U64" s="31"/>
      <c r="V64" s="31"/>
      <c r="W64" s="31"/>
      <c r="X64" s="31"/>
      <c r="Y64" s="31"/>
      <c r="Z64" s="31"/>
      <c r="AA64" s="31">
        <f t="shared" si="3"/>
        <v>22</v>
      </c>
      <c r="AB64" s="64">
        <v>0.22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</row>
    <row r="65" spans="1:138" ht="15" thickBot="1">
      <c r="A65" s="21">
        <v>406</v>
      </c>
      <c r="B65" s="31" t="s">
        <v>59</v>
      </c>
      <c r="C65" s="38" t="s">
        <v>130</v>
      </c>
      <c r="D65" s="22" t="s">
        <v>48</v>
      </c>
      <c r="E65" s="23">
        <v>1</v>
      </c>
      <c r="F65" s="33" t="s">
        <v>54</v>
      </c>
      <c r="G65" s="31"/>
      <c r="H65" s="31" t="s">
        <v>55</v>
      </c>
      <c r="I65" s="31" t="s">
        <v>55</v>
      </c>
      <c r="J65" s="31" t="s">
        <v>55</v>
      </c>
      <c r="K65" s="31" t="s">
        <v>55</v>
      </c>
      <c r="L65" s="35">
        <v>35</v>
      </c>
      <c r="M65" s="36">
        <v>30</v>
      </c>
      <c r="N65" s="39"/>
      <c r="O65" s="31">
        <v>1</v>
      </c>
      <c r="P65" s="31"/>
      <c r="Q65" s="31"/>
      <c r="R65" s="37"/>
      <c r="S65" s="31"/>
      <c r="T65" s="31"/>
      <c r="U65" s="31"/>
      <c r="V65" s="31"/>
      <c r="W65" s="31"/>
      <c r="X65" s="31"/>
      <c r="Y65" s="31"/>
      <c r="Z65" s="31"/>
      <c r="AA65" s="31">
        <f t="shared" si="3"/>
        <v>1</v>
      </c>
      <c r="AB65" s="64">
        <v>3.3000000000000002E-2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</row>
    <row r="66" spans="1:138" ht="15" thickBot="1">
      <c r="A66" s="21">
        <v>471</v>
      </c>
      <c r="B66" s="31" t="s">
        <v>46</v>
      </c>
      <c r="C66" s="38" t="s">
        <v>131</v>
      </c>
      <c r="D66" s="31" t="s">
        <v>48</v>
      </c>
      <c r="E66" s="33">
        <v>2</v>
      </c>
      <c r="F66" s="33" t="s">
        <v>17</v>
      </c>
      <c r="G66" s="31"/>
      <c r="H66" s="31" t="s">
        <v>55</v>
      </c>
      <c r="I66" s="31" t="s">
        <v>55</v>
      </c>
      <c r="J66" s="31" t="s">
        <v>55</v>
      </c>
      <c r="K66" s="34">
        <v>6</v>
      </c>
      <c r="L66" s="35">
        <v>0</v>
      </c>
      <c r="M66" s="36">
        <v>50</v>
      </c>
      <c r="N66" s="31"/>
      <c r="O66" s="31"/>
      <c r="P66" s="31"/>
      <c r="Q66" s="31"/>
      <c r="R66" s="37"/>
      <c r="S66" s="31"/>
      <c r="T66" s="31"/>
      <c r="U66" s="31"/>
      <c r="V66" s="31"/>
      <c r="W66" s="31"/>
      <c r="X66" s="31"/>
      <c r="Y66" s="31"/>
      <c r="Z66" s="31"/>
      <c r="AA66" s="31">
        <f t="shared" si="3"/>
        <v>0</v>
      </c>
      <c r="AB66" s="64">
        <v>0</v>
      </c>
      <c r="AC66" s="30"/>
    </row>
    <row r="67" spans="1:138" ht="15" thickBot="1">
      <c r="A67" s="21">
        <v>407</v>
      </c>
      <c r="B67" s="31" t="s">
        <v>56</v>
      </c>
      <c r="C67" s="38" t="s">
        <v>132</v>
      </c>
      <c r="D67" s="22" t="s">
        <v>58</v>
      </c>
      <c r="E67" s="23">
        <v>3</v>
      </c>
      <c r="F67" s="33" t="s">
        <v>54</v>
      </c>
      <c r="G67" s="31"/>
      <c r="H67" s="31">
        <v>53</v>
      </c>
      <c r="I67" s="31">
        <v>136</v>
      </c>
      <c r="J67" s="31">
        <v>165</v>
      </c>
      <c r="K67" s="34">
        <v>17</v>
      </c>
      <c r="L67" s="35">
        <v>99</v>
      </c>
      <c r="M67" s="36">
        <v>80</v>
      </c>
      <c r="N67" s="39"/>
      <c r="O67" s="39"/>
      <c r="P67" s="31">
        <v>1</v>
      </c>
      <c r="Q67" s="31">
        <v>2</v>
      </c>
      <c r="R67" s="37"/>
      <c r="S67" s="31">
        <v>1</v>
      </c>
      <c r="T67" s="31"/>
      <c r="U67" s="31"/>
      <c r="V67" s="31"/>
      <c r="W67" s="31"/>
      <c r="X67" s="31"/>
      <c r="Y67" s="31"/>
      <c r="Z67" s="31"/>
      <c r="AA67" s="31">
        <f t="shared" si="3"/>
        <v>4</v>
      </c>
      <c r="AB67" s="64">
        <v>0.05</v>
      </c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</row>
    <row r="68" spans="1:138" ht="15" thickBot="1">
      <c r="A68" s="21">
        <v>311</v>
      </c>
      <c r="B68" s="40" t="s">
        <v>46</v>
      </c>
      <c r="C68" s="38" t="s">
        <v>133</v>
      </c>
      <c r="D68" s="22" t="s">
        <v>58</v>
      </c>
      <c r="E68" s="33">
        <v>3</v>
      </c>
      <c r="F68" s="33" t="s">
        <v>7</v>
      </c>
      <c r="G68" s="31"/>
      <c r="H68" s="31" t="s">
        <v>55</v>
      </c>
      <c r="I68" s="31" t="s">
        <v>55</v>
      </c>
      <c r="J68" s="31" t="s">
        <v>55</v>
      </c>
      <c r="K68" s="31" t="s">
        <v>55</v>
      </c>
      <c r="L68" s="35">
        <v>33</v>
      </c>
      <c r="M68" s="36">
        <v>75</v>
      </c>
      <c r="N68" s="39"/>
      <c r="O68" s="39"/>
      <c r="P68" s="31">
        <v>10</v>
      </c>
      <c r="Q68" s="31">
        <v>12</v>
      </c>
      <c r="R68" s="37">
        <v>7</v>
      </c>
      <c r="S68" s="31"/>
      <c r="T68" s="31"/>
      <c r="U68" s="31"/>
      <c r="V68" s="31"/>
      <c r="W68" s="31"/>
      <c r="X68" s="31"/>
      <c r="Y68" s="31"/>
      <c r="Z68" s="31"/>
      <c r="AA68" s="31">
        <f t="shared" si="3"/>
        <v>29</v>
      </c>
      <c r="AB68" s="65">
        <v>0.38700000000000001</v>
      </c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</row>
    <row r="69" spans="1:138" ht="15" thickBot="1">
      <c r="A69" s="21">
        <v>248</v>
      </c>
      <c r="B69" s="31" t="s">
        <v>63</v>
      </c>
      <c r="C69" s="38" t="s">
        <v>134</v>
      </c>
      <c r="D69" s="22" t="s">
        <v>48</v>
      </c>
      <c r="E69" s="23">
        <v>1</v>
      </c>
      <c r="F69" s="33" t="s">
        <v>6</v>
      </c>
      <c r="G69" s="31"/>
      <c r="H69" s="31">
        <v>91</v>
      </c>
      <c r="I69" s="31">
        <v>109</v>
      </c>
      <c r="J69" s="31">
        <v>205</v>
      </c>
      <c r="K69" s="34">
        <v>405</v>
      </c>
      <c r="L69" s="35">
        <v>248</v>
      </c>
      <c r="M69" s="36">
        <v>225</v>
      </c>
      <c r="N69" s="39"/>
      <c r="O69" s="39"/>
      <c r="P69" s="31">
        <v>7</v>
      </c>
      <c r="Q69" s="31">
        <v>24</v>
      </c>
      <c r="R69" s="37">
        <v>4</v>
      </c>
      <c r="S69" s="31"/>
      <c r="T69" s="31"/>
      <c r="U69" s="31"/>
      <c r="V69" s="31"/>
      <c r="W69" s="31"/>
      <c r="X69" s="31"/>
      <c r="Y69" s="31"/>
      <c r="Z69" s="31"/>
      <c r="AA69" s="31">
        <f t="shared" si="3"/>
        <v>35</v>
      </c>
      <c r="AB69" s="64">
        <v>0.156</v>
      </c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</row>
    <row r="70" spans="1:138" ht="15" thickBot="1">
      <c r="A70" s="21">
        <v>301</v>
      </c>
      <c r="B70" s="31" t="s">
        <v>56</v>
      </c>
      <c r="C70" s="38" t="s">
        <v>135</v>
      </c>
      <c r="D70" s="22" t="s">
        <v>58</v>
      </c>
      <c r="E70" s="23">
        <v>3</v>
      </c>
      <c r="F70" s="33" t="s">
        <v>9</v>
      </c>
      <c r="G70" s="31"/>
      <c r="H70" s="31" t="s">
        <v>55</v>
      </c>
      <c r="I70" s="31">
        <v>116</v>
      </c>
      <c r="J70" s="31">
        <v>380</v>
      </c>
      <c r="K70" s="34">
        <v>415</v>
      </c>
      <c r="L70" s="35">
        <v>162</v>
      </c>
      <c r="M70" s="36">
        <v>175</v>
      </c>
      <c r="N70" s="39"/>
      <c r="O70" s="39"/>
      <c r="P70" s="31">
        <v>47</v>
      </c>
      <c r="Q70" s="31">
        <v>12</v>
      </c>
      <c r="R70" s="37">
        <v>16</v>
      </c>
      <c r="S70" s="31">
        <v>4</v>
      </c>
      <c r="T70" s="31"/>
      <c r="U70" s="31"/>
      <c r="V70" s="31"/>
      <c r="W70" s="31"/>
      <c r="X70" s="31"/>
      <c r="Y70" s="31"/>
      <c r="Z70" s="31"/>
      <c r="AA70" s="31">
        <f t="shared" si="3"/>
        <v>79</v>
      </c>
      <c r="AB70" s="65">
        <v>0.45100000000000001</v>
      </c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</row>
    <row r="71" spans="1:138" ht="15" thickBot="1">
      <c r="A71" s="21">
        <v>453</v>
      </c>
      <c r="B71" s="31" t="s">
        <v>49</v>
      </c>
      <c r="C71" s="38" t="s">
        <v>136</v>
      </c>
      <c r="D71" s="22" t="s">
        <v>48</v>
      </c>
      <c r="E71" s="33">
        <v>3</v>
      </c>
      <c r="F71" s="33" t="s">
        <v>79</v>
      </c>
      <c r="G71" s="31"/>
      <c r="H71" s="31" t="s">
        <v>55</v>
      </c>
      <c r="I71" s="31" t="s">
        <v>55</v>
      </c>
      <c r="J71" s="31" t="s">
        <v>55</v>
      </c>
      <c r="K71" s="34">
        <v>18</v>
      </c>
      <c r="L71" s="35">
        <v>88</v>
      </c>
      <c r="M71" s="36">
        <v>120</v>
      </c>
      <c r="N71" s="39"/>
      <c r="O71" s="39"/>
      <c r="P71" s="31"/>
      <c r="Q71" s="31">
        <v>1</v>
      </c>
      <c r="R71" s="37">
        <v>1</v>
      </c>
      <c r="S71" s="31">
        <v>15</v>
      </c>
      <c r="T71" s="31"/>
      <c r="U71" s="31"/>
      <c r="V71" s="31"/>
      <c r="W71" s="31"/>
      <c r="X71" s="31"/>
      <c r="Y71" s="31"/>
      <c r="Z71" s="31"/>
      <c r="AA71" s="31">
        <f t="shared" si="3"/>
        <v>17</v>
      </c>
      <c r="AB71" s="64">
        <v>0.14199999999999999</v>
      </c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</row>
    <row r="72" spans="1:138" ht="15" thickBot="1">
      <c r="A72" s="21">
        <v>162</v>
      </c>
      <c r="B72" s="31" t="s">
        <v>59</v>
      </c>
      <c r="C72" s="38" t="s">
        <v>137</v>
      </c>
      <c r="D72" s="22" t="s">
        <v>48</v>
      </c>
      <c r="E72" s="33">
        <v>1</v>
      </c>
      <c r="F72" s="33" t="s">
        <v>8</v>
      </c>
      <c r="G72" s="31"/>
      <c r="H72" s="31" t="s">
        <v>55</v>
      </c>
      <c r="I72" s="31" t="s">
        <v>55</v>
      </c>
      <c r="J72" s="31" t="s">
        <v>55</v>
      </c>
      <c r="K72" s="31" t="s">
        <v>55</v>
      </c>
      <c r="L72" s="35">
        <v>14</v>
      </c>
      <c r="M72" s="36">
        <v>50</v>
      </c>
      <c r="N72" s="31"/>
      <c r="O72" s="31"/>
      <c r="P72" s="31"/>
      <c r="Q72" s="31">
        <v>1</v>
      </c>
      <c r="R72" s="37">
        <v>1</v>
      </c>
      <c r="S72" s="31"/>
      <c r="T72" s="31"/>
      <c r="U72" s="31"/>
      <c r="V72" s="31"/>
      <c r="W72" s="31"/>
      <c r="X72" s="31"/>
      <c r="Y72" s="31"/>
      <c r="Z72" s="31"/>
      <c r="AA72" s="31">
        <f t="shared" si="3"/>
        <v>2</v>
      </c>
      <c r="AB72" s="64">
        <v>0.04</v>
      </c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</row>
    <row r="73" spans="1:138" ht="15" thickBot="1">
      <c r="A73" s="21">
        <v>292</v>
      </c>
      <c r="B73" s="31" t="s">
        <v>46</v>
      </c>
      <c r="C73" s="38" t="s">
        <v>138</v>
      </c>
      <c r="D73" s="22" t="s">
        <v>48</v>
      </c>
      <c r="E73" s="33">
        <v>1</v>
      </c>
      <c r="F73" s="33" t="s">
        <v>9</v>
      </c>
      <c r="G73" s="31"/>
      <c r="H73" s="31">
        <v>198</v>
      </c>
      <c r="I73" s="31">
        <v>228</v>
      </c>
      <c r="J73" s="31">
        <v>365</v>
      </c>
      <c r="K73" s="34">
        <v>403</v>
      </c>
      <c r="L73" s="35">
        <v>542</v>
      </c>
      <c r="M73" s="36">
        <v>500</v>
      </c>
      <c r="N73" s="31"/>
      <c r="O73" s="31"/>
      <c r="P73" s="31">
        <v>15</v>
      </c>
      <c r="Q73" s="31">
        <v>128</v>
      </c>
      <c r="R73" s="37">
        <v>20</v>
      </c>
      <c r="S73" s="31">
        <v>1</v>
      </c>
      <c r="T73" s="31"/>
      <c r="U73" s="31"/>
      <c r="V73" s="31"/>
      <c r="W73" s="31"/>
      <c r="X73" s="31"/>
      <c r="Y73" s="31"/>
      <c r="Z73" s="31"/>
      <c r="AA73" s="31">
        <f t="shared" si="3"/>
        <v>164</v>
      </c>
      <c r="AB73" s="64">
        <v>0.32800000000000001</v>
      </c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</row>
    <row r="74" spans="1:138" ht="15" thickBot="1">
      <c r="A74" s="21">
        <v>249</v>
      </c>
      <c r="B74" s="31" t="s">
        <v>49</v>
      </c>
      <c r="C74" s="38" t="s">
        <v>139</v>
      </c>
      <c r="D74" s="22" t="s">
        <v>48</v>
      </c>
      <c r="E74" s="23">
        <v>3</v>
      </c>
      <c r="F74" s="33" t="s">
        <v>5</v>
      </c>
      <c r="G74" s="31"/>
      <c r="H74" s="31">
        <v>96</v>
      </c>
      <c r="I74" s="31">
        <v>115</v>
      </c>
      <c r="J74" s="31">
        <v>75</v>
      </c>
      <c r="K74" s="34">
        <v>105</v>
      </c>
      <c r="L74" s="35">
        <v>179</v>
      </c>
      <c r="M74" s="36">
        <v>175</v>
      </c>
      <c r="N74" s="39"/>
      <c r="O74" s="31">
        <v>2</v>
      </c>
      <c r="P74" s="31">
        <v>29</v>
      </c>
      <c r="Q74" s="31">
        <v>28</v>
      </c>
      <c r="R74" s="37">
        <v>17</v>
      </c>
      <c r="S74" s="31">
        <v>1</v>
      </c>
      <c r="T74" s="31"/>
      <c r="U74" s="31"/>
      <c r="V74" s="31"/>
      <c r="W74" s="31"/>
      <c r="X74" s="31"/>
      <c r="Y74" s="31"/>
      <c r="Z74" s="31"/>
      <c r="AA74" s="31">
        <f t="shared" si="3"/>
        <v>77</v>
      </c>
      <c r="AB74" s="65">
        <v>0.44</v>
      </c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</row>
    <row r="75" spans="1:138" ht="15" thickBot="1">
      <c r="A75" s="21">
        <v>295</v>
      </c>
      <c r="B75" s="31" t="s">
        <v>49</v>
      </c>
      <c r="C75" s="38" t="s">
        <v>140</v>
      </c>
      <c r="D75" s="22" t="s">
        <v>48</v>
      </c>
      <c r="E75" s="23">
        <v>3</v>
      </c>
      <c r="F75" s="33" t="s">
        <v>5</v>
      </c>
      <c r="G75" s="31"/>
      <c r="H75" s="31">
        <v>67</v>
      </c>
      <c r="I75" s="31">
        <v>4</v>
      </c>
      <c r="J75" s="31">
        <v>59</v>
      </c>
      <c r="K75" s="34">
        <v>35</v>
      </c>
      <c r="L75" s="35">
        <v>48</v>
      </c>
      <c r="M75" s="36">
        <v>55</v>
      </c>
      <c r="N75" s="39"/>
      <c r="O75" s="31">
        <v>6</v>
      </c>
      <c r="P75" s="31">
        <v>10</v>
      </c>
      <c r="Q75" s="31"/>
      <c r="R75" s="37">
        <v>1</v>
      </c>
      <c r="S75" s="31"/>
      <c r="T75" s="31"/>
      <c r="U75" s="31"/>
      <c r="V75" s="31"/>
      <c r="W75" s="31"/>
      <c r="X75" s="31"/>
      <c r="Y75" s="31"/>
      <c r="Z75" s="31"/>
      <c r="AA75" s="31">
        <f t="shared" si="3"/>
        <v>17</v>
      </c>
      <c r="AB75" s="64">
        <v>0.309</v>
      </c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</row>
    <row r="76" spans="1:138" ht="15" thickBot="1">
      <c r="A76" s="21">
        <v>185</v>
      </c>
      <c r="B76" s="31" t="s">
        <v>49</v>
      </c>
      <c r="C76" s="38" t="s">
        <v>141</v>
      </c>
      <c r="D76" s="22" t="s">
        <v>48</v>
      </c>
      <c r="E76" s="23">
        <v>3</v>
      </c>
      <c r="F76" s="33" t="s">
        <v>5</v>
      </c>
      <c r="G76" s="31"/>
      <c r="H76" s="31" t="s">
        <v>55</v>
      </c>
      <c r="I76" s="31" t="s">
        <v>55</v>
      </c>
      <c r="J76" s="31" t="s">
        <v>55</v>
      </c>
      <c r="K76" s="34">
        <v>33</v>
      </c>
      <c r="L76" s="35">
        <v>12</v>
      </c>
      <c r="M76" s="36">
        <v>40</v>
      </c>
      <c r="N76" s="39"/>
      <c r="O76" s="39"/>
      <c r="P76" s="31">
        <v>5</v>
      </c>
      <c r="Q76" s="31">
        <v>2</v>
      </c>
      <c r="R76" s="37"/>
      <c r="S76" s="31">
        <v>2</v>
      </c>
      <c r="T76" s="31"/>
      <c r="U76" s="31"/>
      <c r="V76" s="31"/>
      <c r="W76" s="31"/>
      <c r="X76" s="31"/>
      <c r="Y76" s="31"/>
      <c r="Z76" s="31"/>
      <c r="AA76" s="31">
        <f t="shared" si="3"/>
        <v>9</v>
      </c>
      <c r="AB76" s="64">
        <v>0.22500000000000001</v>
      </c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</row>
    <row r="77" spans="1:138" ht="15" thickBot="1">
      <c r="A77" s="21" t="s">
        <v>142</v>
      </c>
      <c r="B77" s="31" t="s">
        <v>49</v>
      </c>
      <c r="C77" s="38" t="s">
        <v>143</v>
      </c>
      <c r="D77" s="22" t="s">
        <v>48</v>
      </c>
      <c r="E77" s="33">
        <v>2</v>
      </c>
      <c r="F77" s="42">
        <v>43263</v>
      </c>
      <c r="G77" s="31"/>
      <c r="H77" s="31" t="s">
        <v>55</v>
      </c>
      <c r="I77" s="31" t="s">
        <v>55</v>
      </c>
      <c r="J77" s="31" t="s">
        <v>55</v>
      </c>
      <c r="K77" s="34">
        <v>41</v>
      </c>
      <c r="L77" s="35">
        <v>46</v>
      </c>
      <c r="M77" s="36">
        <v>75</v>
      </c>
      <c r="N77" s="31"/>
      <c r="O77" s="31"/>
      <c r="P77" s="31">
        <v>3</v>
      </c>
      <c r="Q77" s="56">
        <v>10</v>
      </c>
      <c r="R77" s="37"/>
      <c r="S77" s="31">
        <v>7</v>
      </c>
      <c r="T77" s="31"/>
      <c r="U77" s="31"/>
      <c r="V77" s="31"/>
      <c r="W77" s="31"/>
      <c r="X77" s="31"/>
      <c r="Y77" s="31"/>
      <c r="Z77" s="31"/>
      <c r="AA77" s="31">
        <f t="shared" si="3"/>
        <v>20</v>
      </c>
      <c r="AB77" s="64">
        <v>0.26700000000000002</v>
      </c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</row>
    <row r="78" spans="1:138" ht="15" thickBot="1">
      <c r="A78" s="21">
        <v>384</v>
      </c>
      <c r="B78" s="31" t="s">
        <v>49</v>
      </c>
      <c r="C78" s="38" t="s">
        <v>144</v>
      </c>
      <c r="D78" s="22" t="s">
        <v>48</v>
      </c>
      <c r="E78" s="33">
        <v>1</v>
      </c>
      <c r="F78" s="33" t="s">
        <v>16</v>
      </c>
      <c r="G78" s="31"/>
      <c r="H78" s="31" t="s">
        <v>55</v>
      </c>
      <c r="I78" s="31" t="s">
        <v>55</v>
      </c>
      <c r="J78" s="31" t="s">
        <v>55</v>
      </c>
      <c r="K78" s="34">
        <v>0</v>
      </c>
      <c r="L78" s="35">
        <v>1</v>
      </c>
      <c r="M78" s="36">
        <v>25</v>
      </c>
      <c r="N78" s="39"/>
      <c r="O78" s="39"/>
      <c r="P78" s="39"/>
      <c r="Q78" s="39"/>
      <c r="R78" s="57"/>
      <c r="S78" s="31"/>
      <c r="T78" s="31"/>
      <c r="U78" s="31"/>
      <c r="V78" s="31"/>
      <c r="W78" s="31"/>
      <c r="X78" s="31"/>
      <c r="Y78" s="31"/>
      <c r="Z78" s="31"/>
      <c r="AA78" s="31">
        <f t="shared" si="3"/>
        <v>0</v>
      </c>
      <c r="AB78" s="64">
        <v>0</v>
      </c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</row>
    <row r="79" spans="1:138" ht="15" thickBot="1">
      <c r="A79" s="21">
        <v>448</v>
      </c>
      <c r="B79" s="31" t="s">
        <v>51</v>
      </c>
      <c r="C79" s="38" t="s">
        <v>145</v>
      </c>
      <c r="D79" s="22" t="s">
        <v>48</v>
      </c>
      <c r="E79" s="23">
        <v>1</v>
      </c>
      <c r="F79" s="33" t="s">
        <v>16</v>
      </c>
      <c r="G79" s="31"/>
      <c r="H79" s="31">
        <v>20</v>
      </c>
      <c r="I79" s="31">
        <v>81</v>
      </c>
      <c r="J79" s="31">
        <v>23</v>
      </c>
      <c r="K79" s="34">
        <v>1</v>
      </c>
      <c r="L79" s="35">
        <v>4</v>
      </c>
      <c r="M79" s="36">
        <v>30</v>
      </c>
      <c r="N79" s="39"/>
      <c r="O79" s="39"/>
      <c r="P79" s="39"/>
      <c r="Q79" s="39"/>
      <c r="R79" s="57"/>
      <c r="S79" s="31"/>
      <c r="T79" s="31"/>
      <c r="U79" s="31"/>
      <c r="V79" s="31"/>
      <c r="W79" s="31"/>
      <c r="X79" s="31"/>
      <c r="Y79" s="31"/>
      <c r="Z79" s="31"/>
      <c r="AA79" s="31">
        <f t="shared" si="3"/>
        <v>0</v>
      </c>
      <c r="AB79" s="64">
        <v>0</v>
      </c>
      <c r="AC79" s="30"/>
    </row>
    <row r="80" spans="1:138" ht="15" thickBot="1">
      <c r="A80" s="21">
        <v>522</v>
      </c>
      <c r="B80" s="31" t="s">
        <v>46</v>
      </c>
      <c r="C80" s="38" t="s">
        <v>146</v>
      </c>
      <c r="D80" s="22" t="s">
        <v>48</v>
      </c>
      <c r="E80" s="33">
        <v>3</v>
      </c>
      <c r="F80" s="33" t="s">
        <v>73</v>
      </c>
      <c r="G80" s="31"/>
      <c r="H80" s="31" t="s">
        <v>55</v>
      </c>
      <c r="I80" s="31" t="s">
        <v>55</v>
      </c>
      <c r="J80" s="31" t="s">
        <v>55</v>
      </c>
      <c r="K80" s="34">
        <v>25</v>
      </c>
      <c r="L80" s="35">
        <v>23</v>
      </c>
      <c r="M80" s="36">
        <v>45</v>
      </c>
      <c r="N80" s="39"/>
      <c r="O80" s="39"/>
      <c r="P80" s="39"/>
      <c r="Q80" s="31">
        <v>1</v>
      </c>
      <c r="R80" s="37">
        <v>1</v>
      </c>
      <c r="S80" s="31"/>
      <c r="T80" s="31"/>
      <c r="U80" s="31"/>
      <c r="V80" s="31"/>
      <c r="W80" s="31"/>
      <c r="X80" s="31"/>
      <c r="Y80" s="31"/>
      <c r="Z80" s="31"/>
      <c r="AA80" s="31">
        <f t="shared" si="3"/>
        <v>2</v>
      </c>
      <c r="AB80" s="64">
        <v>4.3999999999999997E-2</v>
      </c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</row>
    <row r="81" spans="1:138" ht="15" thickBot="1">
      <c r="A81" s="21">
        <v>252</v>
      </c>
      <c r="B81" s="41" t="s">
        <v>59</v>
      </c>
      <c r="C81" s="38" t="s">
        <v>147</v>
      </c>
      <c r="D81" s="22" t="s">
        <v>58</v>
      </c>
      <c r="E81" s="23">
        <v>3</v>
      </c>
      <c r="F81" s="33" t="s">
        <v>8</v>
      </c>
      <c r="G81" s="31"/>
      <c r="H81" s="31" t="s">
        <v>55</v>
      </c>
      <c r="I81" s="31" t="s">
        <v>55</v>
      </c>
      <c r="J81" s="31" t="s">
        <v>55</v>
      </c>
      <c r="K81" s="31" t="s">
        <v>55</v>
      </c>
      <c r="L81" s="35" t="s">
        <v>55</v>
      </c>
      <c r="M81" s="36">
        <v>20</v>
      </c>
      <c r="N81" s="31"/>
      <c r="O81" s="31"/>
      <c r="P81" s="31"/>
      <c r="Q81" s="31"/>
      <c r="R81" s="37"/>
      <c r="S81" s="31"/>
      <c r="T81" s="31"/>
      <c r="U81" s="31"/>
      <c r="V81" s="31"/>
      <c r="W81" s="31"/>
      <c r="X81" s="31"/>
      <c r="Y81" s="31"/>
      <c r="Z81" s="31"/>
      <c r="AA81" s="31"/>
      <c r="AB81" s="64">
        <v>0</v>
      </c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</row>
    <row r="82" spans="1:138" ht="15" thickBot="1">
      <c r="A82" s="21">
        <v>450</v>
      </c>
      <c r="B82" s="31" t="s">
        <v>49</v>
      </c>
      <c r="C82" s="38" t="s">
        <v>148</v>
      </c>
      <c r="D82" s="22" t="s">
        <v>48</v>
      </c>
      <c r="E82" s="23">
        <v>1</v>
      </c>
      <c r="F82" s="33" t="s">
        <v>79</v>
      </c>
      <c r="G82" s="31"/>
      <c r="H82" s="31" t="s">
        <v>55</v>
      </c>
      <c r="I82" s="31" t="s">
        <v>55</v>
      </c>
      <c r="J82" s="31" t="s">
        <v>55</v>
      </c>
      <c r="K82" s="34">
        <v>155</v>
      </c>
      <c r="L82" s="35">
        <v>69</v>
      </c>
      <c r="M82" s="36">
        <v>100</v>
      </c>
      <c r="N82" s="31"/>
      <c r="O82" s="31">
        <v>4</v>
      </c>
      <c r="P82" s="31">
        <v>4</v>
      </c>
      <c r="Q82" s="31">
        <v>4</v>
      </c>
      <c r="R82" s="37">
        <v>1</v>
      </c>
      <c r="S82" s="31">
        <v>1</v>
      </c>
      <c r="T82" s="31"/>
      <c r="U82" s="31"/>
      <c r="V82" s="31"/>
      <c r="W82" s="31"/>
      <c r="X82" s="31"/>
      <c r="Y82" s="31"/>
      <c r="Z82" s="31"/>
      <c r="AA82" s="31">
        <f t="shared" ref="AA82:AA104" si="4">SUM(N82:Z82)</f>
        <v>14</v>
      </c>
      <c r="AB82" s="64">
        <v>0.14000000000000001</v>
      </c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</row>
    <row r="83" spans="1:138" ht="15" thickBot="1">
      <c r="A83" s="21">
        <v>210</v>
      </c>
      <c r="B83" s="31" t="s">
        <v>56</v>
      </c>
      <c r="C83" s="38" t="s">
        <v>149</v>
      </c>
      <c r="D83" s="22" t="s">
        <v>58</v>
      </c>
      <c r="E83" s="33">
        <v>3</v>
      </c>
      <c r="F83" s="33" t="s">
        <v>8</v>
      </c>
      <c r="G83" s="31"/>
      <c r="H83" s="31">
        <v>110</v>
      </c>
      <c r="I83" s="31">
        <v>138</v>
      </c>
      <c r="J83" s="31">
        <v>119</v>
      </c>
      <c r="K83" s="34">
        <v>134</v>
      </c>
      <c r="L83" s="35">
        <v>92</v>
      </c>
      <c r="M83" s="36">
        <v>145</v>
      </c>
      <c r="N83" s="39"/>
      <c r="O83" s="39"/>
      <c r="P83" s="31">
        <v>1</v>
      </c>
      <c r="Q83" s="31">
        <v>15</v>
      </c>
      <c r="R83" s="37">
        <v>20</v>
      </c>
      <c r="S83" s="31">
        <v>36</v>
      </c>
      <c r="T83" s="31"/>
      <c r="U83" s="31"/>
      <c r="V83" s="31"/>
      <c r="W83" s="31"/>
      <c r="X83" s="31"/>
      <c r="Y83" s="31"/>
      <c r="Z83" s="31"/>
      <c r="AA83" s="31">
        <f t="shared" si="4"/>
        <v>72</v>
      </c>
      <c r="AB83" s="65">
        <v>0.497</v>
      </c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</row>
    <row r="84" spans="1:138" ht="15" thickBot="1">
      <c r="A84" s="21">
        <v>464</v>
      </c>
      <c r="B84" s="31" t="s">
        <v>63</v>
      </c>
      <c r="C84" s="38" t="s">
        <v>150</v>
      </c>
      <c r="D84" s="22" t="s">
        <v>48</v>
      </c>
      <c r="E84" s="33">
        <v>1</v>
      </c>
      <c r="F84" s="33" t="s">
        <v>17</v>
      </c>
      <c r="G84" s="31"/>
      <c r="H84" s="31" t="s">
        <v>55</v>
      </c>
      <c r="I84" s="31" t="s">
        <v>55</v>
      </c>
      <c r="J84" s="31" t="s">
        <v>55</v>
      </c>
      <c r="K84" s="34">
        <v>0</v>
      </c>
      <c r="L84" s="35">
        <v>155</v>
      </c>
      <c r="M84" s="36">
        <v>175</v>
      </c>
      <c r="N84" s="39"/>
      <c r="O84" s="39"/>
      <c r="P84" s="31">
        <v>8</v>
      </c>
      <c r="Q84" s="31"/>
      <c r="R84" s="57"/>
      <c r="S84" s="31"/>
      <c r="T84" s="31"/>
      <c r="U84" s="31"/>
      <c r="V84" s="31"/>
      <c r="W84" s="31"/>
      <c r="X84" s="31"/>
      <c r="Y84" s="31"/>
      <c r="Z84" s="31"/>
      <c r="AA84" s="31">
        <f t="shared" si="4"/>
        <v>8</v>
      </c>
      <c r="AB84" s="64">
        <v>4.5999999999999999E-2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</row>
    <row r="85" spans="1:138" ht="15" thickBot="1">
      <c r="A85" s="21">
        <v>290</v>
      </c>
      <c r="B85" s="31" t="s">
        <v>46</v>
      </c>
      <c r="C85" s="38" t="s">
        <v>151</v>
      </c>
      <c r="D85" s="22" t="s">
        <v>48</v>
      </c>
      <c r="E85" s="23">
        <v>3</v>
      </c>
      <c r="F85" s="33" t="s">
        <v>7</v>
      </c>
      <c r="G85" s="31"/>
      <c r="H85" s="31">
        <v>92</v>
      </c>
      <c r="I85" s="31">
        <v>115</v>
      </c>
      <c r="J85" s="31">
        <v>130</v>
      </c>
      <c r="K85" s="34">
        <v>88</v>
      </c>
      <c r="L85" s="35">
        <v>103</v>
      </c>
      <c r="M85" s="36">
        <v>105</v>
      </c>
      <c r="N85" s="39"/>
      <c r="O85" s="39"/>
      <c r="P85" s="31">
        <v>14</v>
      </c>
      <c r="Q85" s="31">
        <v>16</v>
      </c>
      <c r="R85" s="37">
        <v>4</v>
      </c>
      <c r="S85" s="31">
        <v>9</v>
      </c>
      <c r="T85" s="31"/>
      <c r="U85" s="31"/>
      <c r="V85" s="31"/>
      <c r="W85" s="31"/>
      <c r="X85" s="31"/>
      <c r="Y85" s="31"/>
      <c r="Z85" s="31"/>
      <c r="AA85" s="31">
        <f t="shared" si="4"/>
        <v>43</v>
      </c>
      <c r="AB85" s="65">
        <v>0.41</v>
      </c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</row>
    <row r="86" spans="1:138" ht="15" hidden="1" thickBot="1">
      <c r="A86" s="21">
        <v>395</v>
      </c>
      <c r="B86" s="48" t="s">
        <v>56</v>
      </c>
      <c r="C86" s="38" t="s">
        <v>152</v>
      </c>
      <c r="D86" s="49" t="s">
        <v>58</v>
      </c>
      <c r="E86" s="49">
        <v>3</v>
      </c>
      <c r="F86" s="48" t="s">
        <v>18</v>
      </c>
      <c r="G86" s="48"/>
      <c r="H86" s="48" t="s">
        <v>55</v>
      </c>
      <c r="I86" s="48" t="s">
        <v>55</v>
      </c>
      <c r="J86" s="48" t="s">
        <v>55</v>
      </c>
      <c r="K86" s="51">
        <v>6</v>
      </c>
      <c r="L86" s="48">
        <v>38</v>
      </c>
      <c r="M86" s="48">
        <v>50</v>
      </c>
      <c r="N86" s="50"/>
      <c r="O86" s="48"/>
      <c r="P86" s="48"/>
      <c r="Q86" s="48"/>
      <c r="R86" s="52"/>
      <c r="S86" s="48"/>
      <c r="T86" s="48"/>
      <c r="U86" s="48"/>
      <c r="V86" s="48"/>
      <c r="W86" s="48"/>
      <c r="X86" s="48"/>
      <c r="Y86" s="48"/>
      <c r="Z86" s="48"/>
      <c r="AA86" s="48">
        <f t="shared" si="4"/>
        <v>0</v>
      </c>
      <c r="AB86" s="64">
        <v>0</v>
      </c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</row>
    <row r="87" spans="1:138" ht="15" thickBot="1">
      <c r="A87" s="21">
        <v>385</v>
      </c>
      <c r="B87" s="31" t="s">
        <v>63</v>
      </c>
      <c r="C87" s="38" t="s">
        <v>153</v>
      </c>
      <c r="D87" s="22" t="s">
        <v>48</v>
      </c>
      <c r="E87" s="33">
        <v>1</v>
      </c>
      <c r="F87" s="33" t="s">
        <v>18</v>
      </c>
      <c r="G87" s="31"/>
      <c r="H87" s="31" t="s">
        <v>55</v>
      </c>
      <c r="I87" s="31" t="s">
        <v>55</v>
      </c>
      <c r="J87" s="31" t="s">
        <v>55</v>
      </c>
      <c r="K87" s="34">
        <v>11</v>
      </c>
      <c r="L87" s="35">
        <v>3</v>
      </c>
      <c r="M87" s="36">
        <v>50</v>
      </c>
      <c r="N87" s="31"/>
      <c r="O87" s="39"/>
      <c r="P87" s="31">
        <v>1</v>
      </c>
      <c r="Q87" s="31"/>
      <c r="R87" s="37">
        <v>1</v>
      </c>
      <c r="S87" s="31"/>
      <c r="T87" s="31"/>
      <c r="U87" s="31"/>
      <c r="V87" s="31"/>
      <c r="W87" s="31"/>
      <c r="X87" s="31"/>
      <c r="Y87" s="31"/>
      <c r="Z87" s="31"/>
      <c r="AA87" s="31">
        <f t="shared" si="4"/>
        <v>2</v>
      </c>
      <c r="AB87" s="64">
        <v>0.04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</row>
    <row r="88" spans="1:138" ht="15" thickBot="1">
      <c r="A88" s="21">
        <v>299</v>
      </c>
      <c r="B88" s="31" t="s">
        <v>46</v>
      </c>
      <c r="C88" s="38" t="s">
        <v>154</v>
      </c>
      <c r="D88" s="31" t="s">
        <v>48</v>
      </c>
      <c r="E88" s="33">
        <v>3</v>
      </c>
      <c r="F88" s="33" t="s">
        <v>9</v>
      </c>
      <c r="G88" s="31"/>
      <c r="H88" s="31">
        <v>105</v>
      </c>
      <c r="I88" s="31">
        <v>131</v>
      </c>
      <c r="J88" s="31">
        <v>54</v>
      </c>
      <c r="K88" s="34">
        <v>134</v>
      </c>
      <c r="L88" s="35">
        <v>117</v>
      </c>
      <c r="M88" s="36">
        <v>170</v>
      </c>
      <c r="N88" s="31"/>
      <c r="O88" s="39"/>
      <c r="P88" s="31"/>
      <c r="Q88" s="31">
        <v>1</v>
      </c>
      <c r="R88" s="37">
        <v>73</v>
      </c>
      <c r="S88" s="31">
        <v>16</v>
      </c>
      <c r="T88" s="31"/>
      <c r="U88" s="31"/>
      <c r="V88" s="31"/>
      <c r="W88" s="31"/>
      <c r="X88" s="31"/>
      <c r="Y88" s="31"/>
      <c r="Z88" s="31"/>
      <c r="AA88" s="31">
        <f t="shared" si="4"/>
        <v>90</v>
      </c>
      <c r="AB88" s="65">
        <v>0.52900000000000003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</row>
    <row r="89" spans="1:138" ht="15" thickBot="1">
      <c r="A89" s="21">
        <v>254</v>
      </c>
      <c r="B89" s="31" t="s">
        <v>56</v>
      </c>
      <c r="C89" s="38" t="s">
        <v>155</v>
      </c>
      <c r="D89" s="22" t="s">
        <v>48</v>
      </c>
      <c r="E89" s="23">
        <v>3</v>
      </c>
      <c r="F89" s="33" t="s">
        <v>8</v>
      </c>
      <c r="G89" s="31"/>
      <c r="H89" s="31">
        <v>159</v>
      </c>
      <c r="I89" s="31">
        <v>191</v>
      </c>
      <c r="J89" s="31">
        <v>208</v>
      </c>
      <c r="K89" s="34">
        <v>134</v>
      </c>
      <c r="L89" s="35">
        <v>62</v>
      </c>
      <c r="M89" s="36">
        <v>190</v>
      </c>
      <c r="N89" s="31"/>
      <c r="O89" s="31"/>
      <c r="P89" s="31">
        <v>12</v>
      </c>
      <c r="Q89" s="31">
        <v>2</v>
      </c>
      <c r="R89" s="37">
        <v>3</v>
      </c>
      <c r="S89" s="31"/>
      <c r="T89" s="31"/>
      <c r="U89" s="31"/>
      <c r="V89" s="31"/>
      <c r="W89" s="31"/>
      <c r="X89" s="31"/>
      <c r="Y89" s="31"/>
      <c r="Z89" s="31"/>
      <c r="AA89" s="31">
        <f t="shared" si="4"/>
        <v>17</v>
      </c>
      <c r="AB89" s="64">
        <v>8.8999999999999996E-2</v>
      </c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</row>
    <row r="90" spans="1:138" ht="15" thickBot="1">
      <c r="A90" s="21">
        <v>412</v>
      </c>
      <c r="B90" s="31" t="s">
        <v>59</v>
      </c>
      <c r="C90" s="38" t="s">
        <v>156</v>
      </c>
      <c r="D90" s="31" t="s">
        <v>58</v>
      </c>
      <c r="E90" s="33">
        <v>2</v>
      </c>
      <c r="F90" s="33" t="s">
        <v>54</v>
      </c>
      <c r="G90" s="31"/>
      <c r="H90" s="31" t="s">
        <v>55</v>
      </c>
      <c r="I90" s="31">
        <v>138</v>
      </c>
      <c r="J90" s="31">
        <v>19</v>
      </c>
      <c r="K90" s="34">
        <v>31</v>
      </c>
      <c r="L90" s="35">
        <v>143</v>
      </c>
      <c r="M90" s="36">
        <v>100</v>
      </c>
      <c r="N90" s="39"/>
      <c r="O90" s="39"/>
      <c r="P90" s="31">
        <v>4</v>
      </c>
      <c r="Q90" s="31">
        <v>2</v>
      </c>
      <c r="R90" s="37">
        <v>4</v>
      </c>
      <c r="S90" s="31"/>
      <c r="T90" s="31"/>
      <c r="U90" s="31"/>
      <c r="V90" s="31"/>
      <c r="W90" s="31"/>
      <c r="X90" s="31"/>
      <c r="Y90" s="31"/>
      <c r="Z90" s="31"/>
      <c r="AA90" s="31">
        <f t="shared" si="4"/>
        <v>10</v>
      </c>
      <c r="AB90" s="64">
        <v>0.1</v>
      </c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</row>
    <row r="91" spans="1:138" ht="15" thickBot="1">
      <c r="A91" s="21">
        <v>469</v>
      </c>
      <c r="B91" s="31" t="s">
        <v>46</v>
      </c>
      <c r="C91" s="38" t="s">
        <v>157</v>
      </c>
      <c r="D91" s="22" t="s">
        <v>48</v>
      </c>
      <c r="E91" s="23">
        <v>3</v>
      </c>
      <c r="F91" s="33" t="s">
        <v>17</v>
      </c>
      <c r="G91" s="31"/>
      <c r="H91" s="31" t="s">
        <v>55</v>
      </c>
      <c r="I91" s="31">
        <v>100</v>
      </c>
      <c r="J91" s="31">
        <v>72</v>
      </c>
      <c r="K91" s="34">
        <v>68</v>
      </c>
      <c r="L91" s="35">
        <v>161</v>
      </c>
      <c r="M91" s="36">
        <v>180</v>
      </c>
      <c r="N91" s="39"/>
      <c r="O91" s="39"/>
      <c r="P91" s="31"/>
      <c r="Q91" s="31">
        <v>1</v>
      </c>
      <c r="R91" s="37"/>
      <c r="S91" s="31"/>
      <c r="T91" s="31"/>
      <c r="U91" s="31"/>
      <c r="V91" s="31"/>
      <c r="W91" s="31"/>
      <c r="X91" s="31"/>
      <c r="Y91" s="31"/>
      <c r="Z91" s="31"/>
      <c r="AA91" s="31">
        <f t="shared" si="4"/>
        <v>1</v>
      </c>
      <c r="AB91" s="64">
        <v>6.0000000000000001E-3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</row>
    <row r="92" spans="1:138" ht="15" thickBot="1">
      <c r="A92" s="21">
        <v>161</v>
      </c>
      <c r="B92" s="31" t="s">
        <v>158</v>
      </c>
      <c r="C92" s="38" t="s">
        <v>159</v>
      </c>
      <c r="D92" s="22" t="s">
        <v>48</v>
      </c>
      <c r="E92" s="23">
        <v>3</v>
      </c>
      <c r="F92" s="33" t="s">
        <v>14</v>
      </c>
      <c r="G92" s="31"/>
      <c r="H92" s="31" t="s">
        <v>55</v>
      </c>
      <c r="I92" s="31" t="s">
        <v>55</v>
      </c>
      <c r="J92" s="31" t="s">
        <v>55</v>
      </c>
      <c r="K92" s="31" t="s">
        <v>55</v>
      </c>
      <c r="L92" s="35">
        <v>3</v>
      </c>
      <c r="M92" s="36">
        <v>46</v>
      </c>
      <c r="N92" s="39"/>
      <c r="O92" s="39"/>
      <c r="P92" s="31"/>
      <c r="Q92" s="31"/>
      <c r="R92" s="31">
        <v>5</v>
      </c>
      <c r="S92" s="39"/>
      <c r="T92" s="31"/>
      <c r="U92" s="31"/>
      <c r="V92" s="39"/>
      <c r="W92" s="39"/>
      <c r="X92" s="39"/>
      <c r="Y92" s="39"/>
      <c r="Z92" s="39"/>
      <c r="AA92" s="31">
        <f t="shared" si="4"/>
        <v>5</v>
      </c>
      <c r="AB92" s="64">
        <v>0.109</v>
      </c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</row>
    <row r="93" spans="1:138" ht="15" thickBot="1">
      <c r="A93" s="21">
        <v>509</v>
      </c>
      <c r="B93" s="31" t="s">
        <v>46</v>
      </c>
      <c r="C93" s="38" t="s">
        <v>160</v>
      </c>
      <c r="D93" s="22" t="s">
        <v>48</v>
      </c>
      <c r="E93" s="23">
        <v>3</v>
      </c>
      <c r="F93" s="33" t="s">
        <v>73</v>
      </c>
      <c r="G93" s="31"/>
      <c r="H93" s="31" t="s">
        <v>55</v>
      </c>
      <c r="I93" s="31" t="s">
        <v>55</v>
      </c>
      <c r="J93" s="31" t="s">
        <v>55</v>
      </c>
      <c r="K93" s="31" t="s">
        <v>55</v>
      </c>
      <c r="L93" s="35">
        <v>4</v>
      </c>
      <c r="M93" s="36">
        <v>30</v>
      </c>
      <c r="N93" s="39"/>
      <c r="O93" s="39"/>
      <c r="P93" s="31"/>
      <c r="Q93" s="31"/>
      <c r="R93" s="31"/>
      <c r="S93" s="39"/>
      <c r="T93" s="39"/>
      <c r="U93" s="39"/>
      <c r="V93" s="39"/>
      <c r="W93" s="39"/>
      <c r="X93" s="39"/>
      <c r="Y93" s="39"/>
      <c r="Z93" s="39"/>
      <c r="AA93" s="31">
        <f t="shared" si="4"/>
        <v>0</v>
      </c>
      <c r="AB93" s="64">
        <v>0</v>
      </c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</row>
    <row r="94" spans="1:138" ht="15" thickBot="1">
      <c r="A94" s="21">
        <v>257</v>
      </c>
      <c r="B94" s="31" t="s">
        <v>56</v>
      </c>
      <c r="C94" s="38" t="s">
        <v>161</v>
      </c>
      <c r="D94" s="22" t="s">
        <v>48</v>
      </c>
      <c r="E94" s="23">
        <v>3</v>
      </c>
      <c r="F94" s="33" t="s">
        <v>9</v>
      </c>
      <c r="G94" s="31"/>
      <c r="H94" s="31" t="s">
        <v>55</v>
      </c>
      <c r="I94" s="31">
        <v>121</v>
      </c>
      <c r="J94" s="31">
        <v>155</v>
      </c>
      <c r="K94" s="34">
        <v>188</v>
      </c>
      <c r="L94" s="35">
        <v>191</v>
      </c>
      <c r="M94" s="36">
        <v>175</v>
      </c>
      <c r="N94" s="31"/>
      <c r="O94" s="31">
        <v>7</v>
      </c>
      <c r="P94" s="31">
        <v>18</v>
      </c>
      <c r="Q94" s="31">
        <v>23</v>
      </c>
      <c r="R94" s="37">
        <v>10</v>
      </c>
      <c r="S94" s="31">
        <v>6</v>
      </c>
      <c r="T94" s="31"/>
      <c r="U94" s="31"/>
      <c r="V94" s="31"/>
      <c r="W94" s="31"/>
      <c r="X94" s="31"/>
      <c r="Y94" s="31"/>
      <c r="Z94" s="31"/>
      <c r="AA94" s="31">
        <f t="shared" si="4"/>
        <v>64</v>
      </c>
      <c r="AB94" s="65">
        <v>0.36599999999999999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</row>
    <row r="95" spans="1:138" ht="15" thickBot="1">
      <c r="A95" s="21">
        <v>413</v>
      </c>
      <c r="B95" s="31" t="s">
        <v>63</v>
      </c>
      <c r="C95" s="38" t="s">
        <v>162</v>
      </c>
      <c r="D95" s="22" t="s">
        <v>58</v>
      </c>
      <c r="E95" s="23">
        <v>3</v>
      </c>
      <c r="F95" s="33" t="s">
        <v>54</v>
      </c>
      <c r="G95" s="31"/>
      <c r="H95" s="31">
        <v>46</v>
      </c>
      <c r="I95" s="31">
        <v>58</v>
      </c>
      <c r="J95" s="31">
        <v>14</v>
      </c>
      <c r="K95" s="34">
        <v>42</v>
      </c>
      <c r="L95" s="35">
        <v>50</v>
      </c>
      <c r="M95" s="36">
        <v>75</v>
      </c>
      <c r="N95" s="31"/>
      <c r="O95" s="31"/>
      <c r="P95" s="39"/>
      <c r="Q95" s="31">
        <v>1</v>
      </c>
      <c r="R95" s="37">
        <v>3</v>
      </c>
      <c r="S95" s="31">
        <v>3</v>
      </c>
      <c r="T95" s="31"/>
      <c r="U95" s="31"/>
      <c r="V95" s="31"/>
      <c r="W95" s="31"/>
      <c r="X95" s="31"/>
      <c r="Y95" s="31"/>
      <c r="Z95" s="31"/>
      <c r="AA95" s="31">
        <f t="shared" si="4"/>
        <v>7</v>
      </c>
      <c r="AB95" s="64">
        <v>9.2999999999999999E-2</v>
      </c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</row>
    <row r="96" spans="1:138" ht="15" thickBot="1">
      <c r="A96" s="21">
        <v>186</v>
      </c>
      <c r="B96" s="31" t="s">
        <v>49</v>
      </c>
      <c r="C96" s="38" t="s">
        <v>163</v>
      </c>
      <c r="D96" s="22" t="s">
        <v>48</v>
      </c>
      <c r="E96" s="23">
        <v>1</v>
      </c>
      <c r="F96" s="33" t="s">
        <v>5</v>
      </c>
      <c r="G96" s="31"/>
      <c r="H96" s="31">
        <v>15</v>
      </c>
      <c r="I96" s="31">
        <v>60</v>
      </c>
      <c r="J96" s="31">
        <v>50</v>
      </c>
      <c r="K96" s="34">
        <v>133</v>
      </c>
      <c r="L96" s="35">
        <v>192</v>
      </c>
      <c r="M96" s="36">
        <v>175</v>
      </c>
      <c r="N96" s="39"/>
      <c r="O96" s="39"/>
      <c r="P96" s="31">
        <v>5</v>
      </c>
      <c r="Q96" s="31">
        <v>50</v>
      </c>
      <c r="R96" s="37">
        <v>23</v>
      </c>
      <c r="S96" s="31">
        <v>5</v>
      </c>
      <c r="T96" s="31"/>
      <c r="U96" s="31"/>
      <c r="V96" s="31"/>
      <c r="W96" s="31"/>
      <c r="X96" s="31"/>
      <c r="Y96" s="31"/>
      <c r="Z96" s="31"/>
      <c r="AA96" s="31">
        <f t="shared" si="4"/>
        <v>83</v>
      </c>
      <c r="AB96" s="65">
        <v>0.47399999999999998</v>
      </c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</row>
    <row r="97" spans="1:138" ht="15" thickBot="1">
      <c r="A97" s="21">
        <v>260</v>
      </c>
      <c r="B97" s="31" t="s">
        <v>49</v>
      </c>
      <c r="C97" s="38" t="s">
        <v>164</v>
      </c>
      <c r="D97" s="31" t="s">
        <v>48</v>
      </c>
      <c r="E97" s="33">
        <v>3</v>
      </c>
      <c r="F97" s="33" t="s">
        <v>5</v>
      </c>
      <c r="G97" s="31"/>
      <c r="H97" s="31">
        <v>274</v>
      </c>
      <c r="I97" s="31">
        <v>301</v>
      </c>
      <c r="J97" s="31">
        <v>608</v>
      </c>
      <c r="K97" s="34">
        <v>655</v>
      </c>
      <c r="L97" s="35">
        <v>671</v>
      </c>
      <c r="M97" s="36">
        <v>650</v>
      </c>
      <c r="N97" s="31"/>
      <c r="O97" s="31"/>
      <c r="P97" s="31">
        <v>1</v>
      </c>
      <c r="Q97" s="31">
        <v>98</v>
      </c>
      <c r="R97" s="37">
        <v>72</v>
      </c>
      <c r="S97" s="31">
        <v>36</v>
      </c>
      <c r="T97" s="31"/>
      <c r="U97" s="31"/>
      <c r="V97" s="31"/>
      <c r="W97" s="31"/>
      <c r="X97" s="31"/>
      <c r="Y97" s="31"/>
      <c r="Z97" s="31"/>
      <c r="AA97" s="31">
        <f t="shared" si="4"/>
        <v>207</v>
      </c>
      <c r="AB97" s="64">
        <v>0.318</v>
      </c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</row>
    <row r="98" spans="1:138" ht="15" thickBot="1">
      <c r="A98" s="21">
        <v>467</v>
      </c>
      <c r="B98" s="31" t="s">
        <v>46</v>
      </c>
      <c r="C98" s="38" t="s">
        <v>165</v>
      </c>
      <c r="D98" s="31" t="s">
        <v>48</v>
      </c>
      <c r="E98" s="33">
        <v>1</v>
      </c>
      <c r="F98" s="42">
        <v>43263</v>
      </c>
      <c r="G98" s="31"/>
      <c r="H98" s="31" t="s">
        <v>55</v>
      </c>
      <c r="I98" s="31" t="s">
        <v>55</v>
      </c>
      <c r="J98" s="31" t="s">
        <v>55</v>
      </c>
      <c r="K98" s="31" t="s">
        <v>55</v>
      </c>
      <c r="L98" s="35">
        <v>1</v>
      </c>
      <c r="M98" s="36">
        <v>35</v>
      </c>
      <c r="N98" s="39"/>
      <c r="O98" s="31"/>
      <c r="P98" s="31"/>
      <c r="Q98" s="31"/>
      <c r="R98" s="37"/>
      <c r="S98" s="31"/>
      <c r="T98" s="31"/>
      <c r="U98" s="31"/>
      <c r="V98" s="31"/>
      <c r="W98" s="31"/>
      <c r="X98" s="31"/>
      <c r="Y98" s="31"/>
      <c r="Z98" s="31"/>
      <c r="AA98" s="31">
        <f t="shared" si="4"/>
        <v>0</v>
      </c>
      <c r="AB98" s="64">
        <v>0</v>
      </c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</row>
    <row r="99" spans="1:138" ht="15" thickBot="1">
      <c r="A99" s="21">
        <v>434</v>
      </c>
      <c r="B99" s="31" t="s">
        <v>46</v>
      </c>
      <c r="C99" s="38" t="s">
        <v>166</v>
      </c>
      <c r="D99" s="22" t="s">
        <v>48</v>
      </c>
      <c r="E99" s="33">
        <v>1</v>
      </c>
      <c r="F99" s="42">
        <v>43263</v>
      </c>
      <c r="G99" s="31"/>
      <c r="H99" s="31" t="s">
        <v>55</v>
      </c>
      <c r="I99" s="31" t="s">
        <v>55</v>
      </c>
      <c r="J99" s="31" t="s">
        <v>55</v>
      </c>
      <c r="K99" s="34">
        <v>36</v>
      </c>
      <c r="L99" s="35">
        <v>5</v>
      </c>
      <c r="M99" s="36">
        <v>50</v>
      </c>
      <c r="N99" s="39"/>
      <c r="O99" s="31"/>
      <c r="P99" s="31"/>
      <c r="Q99" s="31"/>
      <c r="R99" s="37"/>
      <c r="S99" s="31"/>
      <c r="T99" s="31"/>
      <c r="U99" s="31"/>
      <c r="V99" s="31"/>
      <c r="W99" s="31"/>
      <c r="X99" s="31"/>
      <c r="Y99" s="31"/>
      <c r="Z99" s="31"/>
      <c r="AA99" s="31">
        <f t="shared" si="4"/>
        <v>0</v>
      </c>
      <c r="AB99" s="64">
        <v>0</v>
      </c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</row>
    <row r="100" spans="1:138" ht="15" thickBot="1">
      <c r="A100" s="21">
        <v>261</v>
      </c>
      <c r="B100" s="31" t="s">
        <v>49</v>
      </c>
      <c r="C100" s="38" t="s">
        <v>167</v>
      </c>
      <c r="D100" s="22" t="s">
        <v>48</v>
      </c>
      <c r="E100" s="23">
        <v>3</v>
      </c>
      <c r="F100" s="33" t="s">
        <v>5</v>
      </c>
      <c r="G100" s="31"/>
      <c r="H100" s="31">
        <v>158</v>
      </c>
      <c r="I100" s="31">
        <v>190</v>
      </c>
      <c r="J100" s="31">
        <v>128</v>
      </c>
      <c r="K100" s="34">
        <v>63</v>
      </c>
      <c r="L100" s="35">
        <v>46</v>
      </c>
      <c r="M100" s="36">
        <v>55</v>
      </c>
      <c r="N100" s="31"/>
      <c r="O100" s="31"/>
      <c r="P100" s="31"/>
      <c r="Q100" s="31">
        <v>9</v>
      </c>
      <c r="R100" s="37">
        <v>2</v>
      </c>
      <c r="S100" s="31"/>
      <c r="T100" s="31"/>
      <c r="U100" s="31"/>
      <c r="V100" s="31"/>
      <c r="W100" s="31"/>
      <c r="X100" s="31"/>
      <c r="Y100" s="31"/>
      <c r="Z100" s="31"/>
      <c r="AA100" s="31">
        <f t="shared" si="4"/>
        <v>11</v>
      </c>
      <c r="AB100" s="64">
        <v>0.2</v>
      </c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</row>
    <row r="101" spans="1:138" ht="15" thickBot="1">
      <c r="A101" s="21">
        <v>455</v>
      </c>
      <c r="B101" s="31" t="s">
        <v>51</v>
      </c>
      <c r="C101" s="38" t="s">
        <v>168</v>
      </c>
      <c r="D101" s="31" t="s">
        <v>48</v>
      </c>
      <c r="E101" s="33">
        <v>3</v>
      </c>
      <c r="F101" s="33" t="s">
        <v>79</v>
      </c>
      <c r="G101" s="31"/>
      <c r="H101" s="31" t="s">
        <v>55</v>
      </c>
      <c r="I101" s="31">
        <v>100</v>
      </c>
      <c r="J101" s="31">
        <v>45</v>
      </c>
      <c r="K101" s="34">
        <v>161</v>
      </c>
      <c r="L101" s="35">
        <v>55</v>
      </c>
      <c r="M101" s="36">
        <v>105</v>
      </c>
      <c r="N101" s="39"/>
      <c r="O101" s="31"/>
      <c r="P101" s="31"/>
      <c r="Q101" s="31">
        <v>12</v>
      </c>
      <c r="R101" s="37">
        <v>6</v>
      </c>
      <c r="S101" s="31">
        <v>29</v>
      </c>
      <c r="T101" s="31"/>
      <c r="U101" s="31"/>
      <c r="V101" s="31"/>
      <c r="W101" s="31"/>
      <c r="X101" s="31"/>
      <c r="Y101" s="31"/>
      <c r="Z101" s="31"/>
      <c r="AA101" s="31">
        <f t="shared" si="4"/>
        <v>47</v>
      </c>
      <c r="AB101" s="65">
        <v>0.44800000000000001</v>
      </c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</row>
    <row r="102" spans="1:138" ht="15" thickBot="1">
      <c r="A102" s="21">
        <v>507</v>
      </c>
      <c r="B102" s="31" t="s">
        <v>51</v>
      </c>
      <c r="C102" s="38" t="s">
        <v>169</v>
      </c>
      <c r="D102" s="22" t="s">
        <v>48</v>
      </c>
      <c r="E102" s="23">
        <v>3</v>
      </c>
      <c r="F102" s="33" t="s">
        <v>73</v>
      </c>
      <c r="G102" s="31"/>
      <c r="H102" s="31">
        <v>42</v>
      </c>
      <c r="I102" s="31">
        <v>48</v>
      </c>
      <c r="J102" s="31">
        <v>16</v>
      </c>
      <c r="K102" s="34">
        <v>1</v>
      </c>
      <c r="L102" s="35">
        <v>23</v>
      </c>
      <c r="M102" s="36">
        <v>45</v>
      </c>
      <c r="N102" s="39"/>
      <c r="O102" s="39"/>
      <c r="P102" s="31"/>
      <c r="Q102" s="31"/>
      <c r="R102" s="37"/>
      <c r="S102" s="31"/>
      <c r="T102" s="31"/>
      <c r="U102" s="31"/>
      <c r="V102" s="31"/>
      <c r="W102" s="31"/>
      <c r="X102" s="31"/>
      <c r="Y102" s="31"/>
      <c r="Z102" s="31"/>
      <c r="AA102" s="31">
        <f t="shared" si="4"/>
        <v>0</v>
      </c>
      <c r="AB102" s="64">
        <v>0</v>
      </c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</row>
    <row r="103" spans="1:138" ht="15" thickBot="1">
      <c r="A103" s="21">
        <v>519</v>
      </c>
      <c r="B103" s="58" t="s">
        <v>56</v>
      </c>
      <c r="C103" s="38" t="s">
        <v>170</v>
      </c>
      <c r="D103" s="31" t="s">
        <v>58</v>
      </c>
      <c r="E103" s="33">
        <v>3</v>
      </c>
      <c r="F103" s="33" t="s">
        <v>18</v>
      </c>
      <c r="G103" s="31"/>
      <c r="H103" s="31" t="s">
        <v>55</v>
      </c>
      <c r="I103" s="31">
        <v>51</v>
      </c>
      <c r="J103" s="31">
        <v>7</v>
      </c>
      <c r="K103" s="34">
        <v>0</v>
      </c>
      <c r="L103" s="35">
        <v>1</v>
      </c>
      <c r="M103" s="36">
        <v>30</v>
      </c>
      <c r="N103" s="39"/>
      <c r="O103" s="39"/>
      <c r="P103" s="39"/>
      <c r="Q103" s="39"/>
      <c r="R103" s="57"/>
      <c r="S103" s="31"/>
      <c r="T103" s="31"/>
      <c r="U103" s="31"/>
      <c r="V103" s="31"/>
      <c r="W103" s="31"/>
      <c r="X103" s="31"/>
      <c r="Y103" s="31"/>
      <c r="Z103" s="31"/>
      <c r="AA103" s="31">
        <f t="shared" si="4"/>
        <v>0</v>
      </c>
      <c r="AB103" s="64">
        <v>0</v>
      </c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</row>
    <row r="104" spans="1:138" ht="15" thickBot="1">
      <c r="A104" s="21">
        <v>150</v>
      </c>
      <c r="B104" s="31" t="s">
        <v>46</v>
      </c>
      <c r="C104" s="38" t="s">
        <v>171</v>
      </c>
      <c r="D104" s="22" t="s">
        <v>48</v>
      </c>
      <c r="E104" s="33">
        <v>1</v>
      </c>
      <c r="F104" s="33" t="s">
        <v>7</v>
      </c>
      <c r="G104" s="31"/>
      <c r="H104" s="31" t="s">
        <v>55</v>
      </c>
      <c r="I104" s="31" t="s">
        <v>55</v>
      </c>
      <c r="J104" s="31" t="s">
        <v>55</v>
      </c>
      <c r="K104" s="34">
        <v>113</v>
      </c>
      <c r="L104" s="35">
        <v>80</v>
      </c>
      <c r="M104" s="36">
        <v>100</v>
      </c>
      <c r="N104" s="39"/>
      <c r="O104" s="39"/>
      <c r="P104" s="39"/>
      <c r="Q104" s="31">
        <v>2</v>
      </c>
      <c r="R104" s="37">
        <v>15</v>
      </c>
      <c r="S104" s="31">
        <v>10</v>
      </c>
      <c r="T104" s="31"/>
      <c r="U104" s="31"/>
      <c r="V104" s="31"/>
      <c r="W104" s="31"/>
      <c r="X104" s="31"/>
      <c r="Y104" s="31"/>
      <c r="Z104" s="31"/>
      <c r="AA104" s="31">
        <f t="shared" si="4"/>
        <v>27</v>
      </c>
      <c r="AB104" s="64">
        <v>0.27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</row>
    <row r="105" spans="1:138" ht="15" thickBot="1">
      <c r="A105" s="21" t="s">
        <v>172</v>
      </c>
      <c r="B105" s="31" t="s">
        <v>56</v>
      </c>
      <c r="C105" s="38" t="s">
        <v>173</v>
      </c>
      <c r="D105" s="31" t="s">
        <v>48</v>
      </c>
      <c r="E105" s="33">
        <v>3</v>
      </c>
      <c r="F105" s="33" t="s">
        <v>73</v>
      </c>
      <c r="G105" s="31"/>
      <c r="H105" s="31"/>
      <c r="I105" s="31"/>
      <c r="J105" s="31"/>
      <c r="K105" s="34"/>
      <c r="L105" s="35">
        <v>0</v>
      </c>
      <c r="M105" s="36">
        <v>20</v>
      </c>
      <c r="N105" s="39"/>
      <c r="O105" s="31">
        <v>1</v>
      </c>
      <c r="P105" s="31">
        <v>1</v>
      </c>
      <c r="Q105" s="39"/>
      <c r="R105" s="37"/>
      <c r="S105" s="31"/>
      <c r="T105" s="31"/>
      <c r="U105" s="31"/>
      <c r="V105" s="31"/>
      <c r="W105" s="31"/>
      <c r="X105" s="31"/>
      <c r="Y105" s="31"/>
      <c r="Z105" s="31"/>
      <c r="AA105" s="31">
        <f>SUM(N105:Z105)</f>
        <v>2</v>
      </c>
      <c r="AB105" s="64">
        <v>0.1</v>
      </c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</row>
    <row r="106" spans="1:138" ht="15" thickBot="1">
      <c r="A106" s="21">
        <v>262</v>
      </c>
      <c r="B106" s="31" t="s">
        <v>59</v>
      </c>
      <c r="C106" s="38" t="s">
        <v>174</v>
      </c>
      <c r="D106" s="22" t="s">
        <v>58</v>
      </c>
      <c r="E106" s="23">
        <v>3</v>
      </c>
      <c r="F106" s="33" t="s">
        <v>6</v>
      </c>
      <c r="G106" s="31"/>
      <c r="H106" s="31" t="s">
        <v>55</v>
      </c>
      <c r="I106" s="31" t="s">
        <v>55</v>
      </c>
      <c r="J106" s="31" t="s">
        <v>55</v>
      </c>
      <c r="K106" s="31" t="s">
        <v>55</v>
      </c>
      <c r="L106" s="35">
        <v>2</v>
      </c>
      <c r="M106" s="36">
        <v>50</v>
      </c>
      <c r="N106" s="39"/>
      <c r="O106" s="39"/>
      <c r="P106" s="31">
        <v>2</v>
      </c>
      <c r="Q106" s="31"/>
      <c r="R106" s="39"/>
      <c r="S106" s="31"/>
      <c r="T106" s="39"/>
      <c r="U106" s="39"/>
      <c r="V106" s="39"/>
      <c r="W106" s="31"/>
      <c r="X106" s="39"/>
      <c r="Y106" s="39"/>
      <c r="Z106" s="39"/>
      <c r="AA106" s="31">
        <f t="shared" ref="AA106:AA123" si="5">SUM(N106:Z106)</f>
        <v>2</v>
      </c>
      <c r="AB106" s="64">
        <v>0.04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</row>
    <row r="107" spans="1:138" ht="15" thickBot="1">
      <c r="A107" s="21">
        <v>263</v>
      </c>
      <c r="B107" s="31" t="s">
        <v>56</v>
      </c>
      <c r="C107" s="38" t="s">
        <v>175</v>
      </c>
      <c r="D107" s="22" t="s">
        <v>58</v>
      </c>
      <c r="E107" s="23">
        <v>3</v>
      </c>
      <c r="F107" s="33" t="s">
        <v>6</v>
      </c>
      <c r="G107" s="31"/>
      <c r="H107" s="31">
        <v>138</v>
      </c>
      <c r="I107" s="31">
        <v>166</v>
      </c>
      <c r="J107" s="31">
        <v>218</v>
      </c>
      <c r="K107" s="34">
        <v>201</v>
      </c>
      <c r="L107" s="35">
        <v>152</v>
      </c>
      <c r="M107" s="36">
        <v>200</v>
      </c>
      <c r="N107" s="31"/>
      <c r="O107" s="31">
        <v>39</v>
      </c>
      <c r="P107" s="31">
        <v>56</v>
      </c>
      <c r="Q107" s="31">
        <v>28</v>
      </c>
      <c r="R107" s="37">
        <v>3</v>
      </c>
      <c r="S107" s="31"/>
      <c r="T107" s="31"/>
      <c r="U107" s="31"/>
      <c r="V107" s="31"/>
      <c r="W107" s="31"/>
      <c r="X107" s="31"/>
      <c r="Y107" s="31"/>
      <c r="Z107" s="31"/>
      <c r="AA107" s="31">
        <f t="shared" si="5"/>
        <v>126</v>
      </c>
      <c r="AB107" s="65">
        <v>0.63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</row>
    <row r="108" spans="1:138" ht="15" thickBot="1">
      <c r="A108" s="21">
        <v>158</v>
      </c>
      <c r="B108" s="31" t="s">
        <v>49</v>
      </c>
      <c r="C108" s="38" t="s">
        <v>176</v>
      </c>
      <c r="D108" s="22" t="s">
        <v>58</v>
      </c>
      <c r="E108" s="23">
        <v>3</v>
      </c>
      <c r="F108" s="33" t="s">
        <v>10</v>
      </c>
      <c r="G108" s="31"/>
      <c r="H108" s="31">
        <v>116</v>
      </c>
      <c r="I108" s="31">
        <v>133</v>
      </c>
      <c r="J108" s="31">
        <v>172</v>
      </c>
      <c r="K108" s="34">
        <v>226</v>
      </c>
      <c r="L108" s="35">
        <v>290</v>
      </c>
      <c r="M108" s="36">
        <v>300</v>
      </c>
      <c r="N108" s="39"/>
      <c r="O108" s="39"/>
      <c r="P108" s="31">
        <v>115</v>
      </c>
      <c r="Q108" s="31">
        <v>62</v>
      </c>
      <c r="R108" s="37">
        <v>16</v>
      </c>
      <c r="S108" s="31">
        <v>2</v>
      </c>
      <c r="T108" s="31"/>
      <c r="U108" s="31"/>
      <c r="V108" s="31"/>
      <c r="W108" s="31"/>
      <c r="X108" s="31"/>
      <c r="Y108" s="31"/>
      <c r="Z108" s="31"/>
      <c r="AA108" s="31">
        <f t="shared" si="5"/>
        <v>195</v>
      </c>
      <c r="AB108" s="65">
        <v>0.65</v>
      </c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</row>
    <row r="109" spans="1:138" ht="15" thickBot="1">
      <c r="A109" s="21">
        <v>190</v>
      </c>
      <c r="B109" s="59" t="s">
        <v>59</v>
      </c>
      <c r="C109" s="38" t="s">
        <v>177</v>
      </c>
      <c r="D109" s="22" t="s">
        <v>48</v>
      </c>
      <c r="E109" s="23">
        <v>3</v>
      </c>
      <c r="F109" s="33" t="s">
        <v>7</v>
      </c>
      <c r="G109" s="31"/>
      <c r="H109" s="31" t="s">
        <v>55</v>
      </c>
      <c r="I109" s="31" t="s">
        <v>55</v>
      </c>
      <c r="J109" s="31" t="s">
        <v>55</v>
      </c>
      <c r="K109" s="31" t="s">
        <v>55</v>
      </c>
      <c r="L109" s="31">
        <v>289</v>
      </c>
      <c r="M109" s="36">
        <v>275</v>
      </c>
      <c r="N109" s="39"/>
      <c r="O109" s="39"/>
      <c r="P109" s="31"/>
      <c r="Q109" s="31">
        <v>37</v>
      </c>
      <c r="R109" s="37">
        <v>45</v>
      </c>
      <c r="S109" s="31">
        <v>55</v>
      </c>
      <c r="T109" s="31"/>
      <c r="U109" s="31"/>
      <c r="V109" s="31"/>
      <c r="W109" s="31"/>
      <c r="X109" s="31"/>
      <c r="Y109" s="31"/>
      <c r="Z109" s="31"/>
      <c r="AA109" s="31">
        <f t="shared" si="5"/>
        <v>137</v>
      </c>
      <c r="AB109" s="65">
        <v>0.498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</row>
    <row r="110" spans="1:138" ht="15" thickBot="1">
      <c r="A110" s="21">
        <v>506</v>
      </c>
      <c r="B110" s="31" t="s">
        <v>49</v>
      </c>
      <c r="C110" s="38" t="s">
        <v>178</v>
      </c>
      <c r="D110" s="22" t="s">
        <v>48</v>
      </c>
      <c r="E110" s="23">
        <v>3</v>
      </c>
      <c r="F110" s="33" t="s">
        <v>73</v>
      </c>
      <c r="G110" s="31"/>
      <c r="H110" s="31"/>
      <c r="I110" s="31"/>
      <c r="J110" s="31"/>
      <c r="K110" s="34"/>
      <c r="L110" s="35">
        <v>15</v>
      </c>
      <c r="M110" s="36">
        <v>30</v>
      </c>
      <c r="N110" s="39"/>
      <c r="O110" s="39"/>
      <c r="P110" s="31"/>
      <c r="Q110" s="31">
        <v>7</v>
      </c>
      <c r="R110" s="37">
        <v>4</v>
      </c>
      <c r="S110" s="31">
        <v>2</v>
      </c>
      <c r="T110" s="31"/>
      <c r="U110" s="31"/>
      <c r="V110" s="31"/>
      <c r="W110" s="31"/>
      <c r="X110" s="31"/>
      <c r="Y110" s="31"/>
      <c r="Z110" s="31"/>
      <c r="AA110" s="31">
        <f t="shared" si="5"/>
        <v>13</v>
      </c>
      <c r="AB110" s="65">
        <v>0.433</v>
      </c>
      <c r="AC110" s="30"/>
    </row>
    <row r="111" spans="1:138" ht="15" hidden="1" thickBot="1">
      <c r="A111" s="21">
        <v>163</v>
      </c>
      <c r="B111" s="53" t="s">
        <v>59</v>
      </c>
      <c r="C111" s="54" t="s">
        <v>179</v>
      </c>
      <c r="D111" s="22"/>
      <c r="E111" s="23">
        <v>3</v>
      </c>
      <c r="F111" s="33" t="s">
        <v>14</v>
      </c>
      <c r="G111" s="31"/>
      <c r="H111" s="31"/>
      <c r="I111" s="31"/>
      <c r="J111" s="31"/>
      <c r="K111" s="34"/>
      <c r="L111" s="35">
        <v>3</v>
      </c>
      <c r="M111" s="36">
        <v>50</v>
      </c>
      <c r="N111" s="39"/>
      <c r="O111" s="39"/>
      <c r="P111" s="31"/>
      <c r="Q111" s="31"/>
      <c r="R111" s="37"/>
      <c r="S111" s="31"/>
      <c r="T111" s="31"/>
      <c r="U111" s="31"/>
      <c r="V111" s="31"/>
      <c r="W111" s="31"/>
      <c r="X111" s="31"/>
      <c r="Y111" s="31"/>
      <c r="Z111" s="31"/>
      <c r="AA111" s="31">
        <f t="shared" si="5"/>
        <v>0</v>
      </c>
      <c r="AB111" s="64">
        <v>0</v>
      </c>
      <c r="AC111" s="30"/>
    </row>
    <row r="112" spans="1:138" ht="15" hidden="1" thickBot="1">
      <c r="A112" s="21">
        <v>184</v>
      </c>
      <c r="B112" s="53" t="s">
        <v>49</v>
      </c>
      <c r="C112" s="54" t="s">
        <v>180</v>
      </c>
      <c r="D112" s="22"/>
      <c r="E112" s="23">
        <v>3</v>
      </c>
      <c r="F112" s="33" t="s">
        <v>14</v>
      </c>
      <c r="G112" s="31"/>
      <c r="H112" s="31"/>
      <c r="I112" s="31"/>
      <c r="J112" s="31"/>
      <c r="K112" s="34"/>
      <c r="L112" s="35">
        <v>15</v>
      </c>
      <c r="M112" s="36">
        <v>50</v>
      </c>
      <c r="N112" s="39"/>
      <c r="O112" s="39"/>
      <c r="P112" s="31"/>
      <c r="Q112" s="31"/>
      <c r="R112" s="37"/>
      <c r="S112" s="31"/>
      <c r="T112" s="31"/>
      <c r="U112" s="31"/>
      <c r="V112" s="31"/>
      <c r="W112" s="31"/>
      <c r="X112" s="31"/>
      <c r="Y112" s="31"/>
      <c r="Z112" s="31"/>
      <c r="AA112" s="31">
        <f t="shared" si="5"/>
        <v>0</v>
      </c>
      <c r="AB112" s="64">
        <v>0</v>
      </c>
      <c r="AC112" s="30"/>
    </row>
    <row r="113" spans="1:138" ht="15" thickBot="1">
      <c r="A113" s="21">
        <v>269</v>
      </c>
      <c r="B113" s="31" t="s">
        <v>49</v>
      </c>
      <c r="C113" s="38" t="s">
        <v>181</v>
      </c>
      <c r="D113" s="22" t="s">
        <v>48</v>
      </c>
      <c r="E113" s="23">
        <v>3</v>
      </c>
      <c r="F113" s="33" t="s">
        <v>5</v>
      </c>
      <c r="G113" s="31"/>
      <c r="H113" s="31" t="s">
        <v>55</v>
      </c>
      <c r="I113" s="31" t="s">
        <v>55</v>
      </c>
      <c r="J113" s="31" t="s">
        <v>55</v>
      </c>
      <c r="K113" s="34">
        <v>11</v>
      </c>
      <c r="L113" s="35">
        <v>12</v>
      </c>
      <c r="M113" s="36">
        <v>50</v>
      </c>
      <c r="N113" s="39"/>
      <c r="O113" s="39"/>
      <c r="P113" s="31"/>
      <c r="Q113" s="31"/>
      <c r="R113" s="37"/>
      <c r="S113" s="31"/>
      <c r="T113" s="31"/>
      <c r="U113" s="31"/>
      <c r="V113" s="31"/>
      <c r="W113" s="31"/>
      <c r="X113" s="31"/>
      <c r="Y113" s="31"/>
      <c r="Z113" s="31"/>
      <c r="AA113" s="31">
        <f t="shared" si="5"/>
        <v>0</v>
      </c>
      <c r="AB113" s="64">
        <v>0</v>
      </c>
      <c r="AC113" s="30"/>
    </row>
    <row r="114" spans="1:138" ht="15" thickBot="1">
      <c r="A114" s="21">
        <v>296</v>
      </c>
      <c r="B114" s="31" t="s">
        <v>59</v>
      </c>
      <c r="C114" s="38" t="s">
        <v>182</v>
      </c>
      <c r="D114" s="22" t="s">
        <v>48</v>
      </c>
      <c r="E114" s="23">
        <v>3</v>
      </c>
      <c r="F114" s="33" t="s">
        <v>8</v>
      </c>
      <c r="G114" s="31"/>
      <c r="H114" s="31">
        <v>92</v>
      </c>
      <c r="I114" s="31">
        <v>115</v>
      </c>
      <c r="J114" s="31">
        <v>76</v>
      </c>
      <c r="K114" s="34">
        <v>63</v>
      </c>
      <c r="L114" s="35">
        <v>91</v>
      </c>
      <c r="M114" s="36">
        <v>105</v>
      </c>
      <c r="N114" s="39"/>
      <c r="O114" s="39"/>
      <c r="P114" s="31">
        <v>6</v>
      </c>
      <c r="Q114" s="31">
        <v>39</v>
      </c>
      <c r="R114" s="37">
        <v>23</v>
      </c>
      <c r="S114" s="31">
        <v>1</v>
      </c>
      <c r="T114" s="31"/>
      <c r="U114" s="31"/>
      <c r="V114" s="31"/>
      <c r="W114" s="31"/>
      <c r="X114" s="31"/>
      <c r="Y114" s="31"/>
      <c r="Z114" s="31"/>
      <c r="AA114" s="31">
        <f t="shared" si="5"/>
        <v>69</v>
      </c>
      <c r="AB114" s="65">
        <v>0.65700000000000003</v>
      </c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</row>
    <row r="115" spans="1:138" ht="15" thickBot="1">
      <c r="A115" s="21">
        <v>201</v>
      </c>
      <c r="B115" s="31" t="s">
        <v>51</v>
      </c>
      <c r="C115" s="38" t="s">
        <v>183</v>
      </c>
      <c r="D115" s="31" t="s">
        <v>58</v>
      </c>
      <c r="E115" s="33">
        <v>3</v>
      </c>
      <c r="F115" s="33" t="s">
        <v>4</v>
      </c>
      <c r="G115" s="31"/>
      <c r="H115" s="31" t="s">
        <v>55</v>
      </c>
      <c r="I115" s="31" t="s">
        <v>55</v>
      </c>
      <c r="J115" s="31" t="s">
        <v>55</v>
      </c>
      <c r="K115" s="34">
        <v>6</v>
      </c>
      <c r="L115" s="35">
        <v>23</v>
      </c>
      <c r="M115" s="36">
        <v>35</v>
      </c>
      <c r="N115" s="39"/>
      <c r="O115" s="31"/>
      <c r="P115" s="31"/>
      <c r="Q115" s="31">
        <v>10</v>
      </c>
      <c r="R115" s="37">
        <v>10</v>
      </c>
      <c r="S115" s="31"/>
      <c r="T115" s="31"/>
      <c r="U115" s="31"/>
      <c r="V115" s="31"/>
      <c r="W115" s="31"/>
      <c r="X115" s="31"/>
      <c r="Y115" s="31"/>
      <c r="Z115" s="31"/>
      <c r="AA115" s="31">
        <f t="shared" si="5"/>
        <v>20</v>
      </c>
      <c r="AB115" s="65">
        <v>0.57099999999999995</v>
      </c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</row>
    <row r="116" spans="1:138" ht="15" thickBot="1">
      <c r="A116" s="21">
        <v>308</v>
      </c>
      <c r="B116" s="31" t="s">
        <v>46</v>
      </c>
      <c r="C116" s="38" t="s">
        <v>184</v>
      </c>
      <c r="D116" s="22" t="s">
        <v>58</v>
      </c>
      <c r="E116" s="23">
        <v>3</v>
      </c>
      <c r="F116" s="33" t="s">
        <v>10</v>
      </c>
      <c r="G116" s="31"/>
      <c r="H116" s="31" t="s">
        <v>55</v>
      </c>
      <c r="I116" s="31" t="s">
        <v>55</v>
      </c>
      <c r="J116" s="31" t="s">
        <v>55</v>
      </c>
      <c r="K116" s="34">
        <v>142</v>
      </c>
      <c r="L116" s="35">
        <v>199</v>
      </c>
      <c r="M116" s="36">
        <v>215</v>
      </c>
      <c r="N116" s="39"/>
      <c r="O116" s="39"/>
      <c r="P116" s="31">
        <v>34</v>
      </c>
      <c r="Q116" s="31">
        <v>67</v>
      </c>
      <c r="R116" s="37">
        <v>8</v>
      </c>
      <c r="S116" s="31">
        <v>5</v>
      </c>
      <c r="T116" s="31"/>
      <c r="U116" s="31"/>
      <c r="V116" s="31"/>
      <c r="W116" s="31"/>
      <c r="X116" s="31"/>
      <c r="Y116" s="31"/>
      <c r="Z116" s="31"/>
      <c r="AA116" s="31">
        <f t="shared" si="5"/>
        <v>114</v>
      </c>
      <c r="AB116" s="65">
        <v>0.53</v>
      </c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</row>
    <row r="117" spans="1:138" ht="15" thickBot="1">
      <c r="A117" s="21">
        <v>271</v>
      </c>
      <c r="B117" s="31" t="s">
        <v>49</v>
      </c>
      <c r="C117" s="38" t="s">
        <v>185</v>
      </c>
      <c r="D117" s="22" t="s">
        <v>48</v>
      </c>
      <c r="E117" s="33">
        <v>1</v>
      </c>
      <c r="F117" s="33" t="s">
        <v>5</v>
      </c>
      <c r="G117" s="31"/>
      <c r="H117" s="31">
        <v>103</v>
      </c>
      <c r="I117" s="31">
        <v>124</v>
      </c>
      <c r="J117" s="31">
        <v>154</v>
      </c>
      <c r="K117" s="34">
        <v>78</v>
      </c>
      <c r="L117" s="35">
        <v>85</v>
      </c>
      <c r="M117" s="36">
        <v>115</v>
      </c>
      <c r="N117" s="39"/>
      <c r="O117" s="31"/>
      <c r="P117" s="31">
        <v>27</v>
      </c>
      <c r="Q117" s="31">
        <v>14</v>
      </c>
      <c r="R117" s="37"/>
      <c r="S117" s="31">
        <v>5</v>
      </c>
      <c r="T117" s="31"/>
      <c r="U117" s="31"/>
      <c r="V117" s="31"/>
      <c r="W117" s="31"/>
      <c r="X117" s="31"/>
      <c r="Y117" s="31"/>
      <c r="Z117" s="31"/>
      <c r="AA117" s="31">
        <f t="shared" si="5"/>
        <v>46</v>
      </c>
      <c r="AB117" s="65">
        <v>0.4</v>
      </c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</row>
    <row r="118" spans="1:138" ht="15" thickBot="1">
      <c r="A118" s="21">
        <v>416</v>
      </c>
      <c r="B118" s="31" t="s">
        <v>51</v>
      </c>
      <c r="C118" s="38" t="s">
        <v>186</v>
      </c>
      <c r="D118" s="31" t="s">
        <v>48</v>
      </c>
      <c r="E118" s="33">
        <v>3</v>
      </c>
      <c r="F118" s="33" t="s">
        <v>16</v>
      </c>
      <c r="G118" s="31"/>
      <c r="H118" s="31" t="s">
        <v>55</v>
      </c>
      <c r="I118" s="31" t="s">
        <v>55</v>
      </c>
      <c r="J118" s="31" t="s">
        <v>55</v>
      </c>
      <c r="K118" s="34">
        <v>0</v>
      </c>
      <c r="L118" s="35">
        <v>1</v>
      </c>
      <c r="M118" s="36">
        <v>30</v>
      </c>
      <c r="N118" s="39"/>
      <c r="O118" s="39"/>
      <c r="P118" s="39"/>
      <c r="Q118" s="39"/>
      <c r="R118" s="37"/>
      <c r="S118" s="31"/>
      <c r="T118" s="31"/>
      <c r="U118" s="31"/>
      <c r="V118" s="31"/>
      <c r="W118" s="31"/>
      <c r="X118" s="31"/>
      <c r="Y118" s="31"/>
      <c r="Z118" s="31"/>
      <c r="AA118" s="31">
        <f t="shared" si="5"/>
        <v>0</v>
      </c>
      <c r="AB118" s="64">
        <v>0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</row>
    <row r="119" spans="1:138" ht="15" thickBot="1">
      <c r="A119" s="21">
        <v>275</v>
      </c>
      <c r="B119" s="31" t="s">
        <v>56</v>
      </c>
      <c r="C119" s="38" t="s">
        <v>187</v>
      </c>
      <c r="D119" s="31" t="s">
        <v>48</v>
      </c>
      <c r="E119" s="33">
        <v>1</v>
      </c>
      <c r="F119" s="33" t="s">
        <v>6</v>
      </c>
      <c r="G119" s="31"/>
      <c r="H119" s="31">
        <v>161</v>
      </c>
      <c r="I119" s="31">
        <v>185</v>
      </c>
      <c r="J119" s="31">
        <v>274</v>
      </c>
      <c r="K119" s="34">
        <v>277</v>
      </c>
      <c r="L119" s="35">
        <v>223</v>
      </c>
      <c r="M119" s="36">
        <v>225</v>
      </c>
      <c r="N119" s="39"/>
      <c r="O119" s="39"/>
      <c r="P119" s="31">
        <v>1</v>
      </c>
      <c r="Q119" s="31">
        <v>20</v>
      </c>
      <c r="R119" s="37">
        <v>7</v>
      </c>
      <c r="S119" s="31"/>
      <c r="T119" s="31"/>
      <c r="U119" s="31"/>
      <c r="V119" s="31"/>
      <c r="W119" s="31"/>
      <c r="X119" s="31"/>
      <c r="Y119" s="31"/>
      <c r="Z119" s="31"/>
      <c r="AA119" s="31">
        <f t="shared" si="5"/>
        <v>28</v>
      </c>
      <c r="AB119" s="64">
        <v>0.124</v>
      </c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</row>
    <row r="120" spans="1:138" ht="15" thickBot="1">
      <c r="A120" s="21">
        <v>456</v>
      </c>
      <c r="B120" s="31" t="s">
        <v>59</v>
      </c>
      <c r="C120" s="38" t="s">
        <v>188</v>
      </c>
      <c r="D120" s="22" t="s">
        <v>48</v>
      </c>
      <c r="E120" s="23">
        <v>3</v>
      </c>
      <c r="F120" s="33" t="s">
        <v>79</v>
      </c>
      <c r="G120" s="31"/>
      <c r="H120" s="31" t="s">
        <v>55</v>
      </c>
      <c r="I120" s="31" t="s">
        <v>55</v>
      </c>
      <c r="J120" s="31" t="s">
        <v>55</v>
      </c>
      <c r="K120" s="34">
        <v>288</v>
      </c>
      <c r="L120" s="60">
        <v>375</v>
      </c>
      <c r="M120" s="36">
        <v>300</v>
      </c>
      <c r="N120" s="31"/>
      <c r="O120" s="31">
        <v>209</v>
      </c>
      <c r="P120" s="31"/>
      <c r="Q120" s="31">
        <v>2</v>
      </c>
      <c r="R120" s="37">
        <v>1</v>
      </c>
      <c r="S120" s="31">
        <v>1</v>
      </c>
      <c r="T120" s="31"/>
      <c r="U120" s="31"/>
      <c r="V120" s="31"/>
      <c r="W120" s="31"/>
      <c r="X120" s="31"/>
      <c r="Y120" s="31"/>
      <c r="Z120" s="31"/>
      <c r="AA120" s="31">
        <f t="shared" si="5"/>
        <v>213</v>
      </c>
      <c r="AB120" s="65">
        <v>0.71</v>
      </c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</row>
    <row r="121" spans="1:138" ht="15" thickBot="1">
      <c r="A121" s="21">
        <v>298</v>
      </c>
      <c r="B121" s="31" t="s">
        <v>59</v>
      </c>
      <c r="C121" s="38" t="s">
        <v>189</v>
      </c>
      <c r="D121" s="22" t="s">
        <v>58</v>
      </c>
      <c r="E121" s="23">
        <v>3</v>
      </c>
      <c r="F121" s="33" t="s">
        <v>8</v>
      </c>
      <c r="G121" s="31"/>
      <c r="H121" s="31" t="s">
        <v>55</v>
      </c>
      <c r="I121" s="31" t="s">
        <v>55</v>
      </c>
      <c r="J121" s="31" t="s">
        <v>55</v>
      </c>
      <c r="K121" s="34">
        <v>32</v>
      </c>
      <c r="L121" s="35">
        <v>58</v>
      </c>
      <c r="M121" s="36">
        <v>75</v>
      </c>
      <c r="N121" s="39"/>
      <c r="O121" s="39"/>
      <c r="P121" s="39"/>
      <c r="Q121" s="31">
        <v>11</v>
      </c>
      <c r="R121" s="37">
        <v>9</v>
      </c>
      <c r="S121" s="31">
        <v>2</v>
      </c>
      <c r="T121" s="31"/>
      <c r="U121" s="31"/>
      <c r="V121" s="31"/>
      <c r="W121" s="31"/>
      <c r="X121" s="31"/>
      <c r="Y121" s="31"/>
      <c r="Z121" s="31"/>
      <c r="AA121" s="31">
        <f t="shared" si="5"/>
        <v>22</v>
      </c>
      <c r="AB121" s="64">
        <v>0.29299999999999998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</row>
    <row r="122" spans="1:138" ht="15" thickBot="1">
      <c r="A122" s="21">
        <v>277</v>
      </c>
      <c r="B122" s="31" t="s">
        <v>56</v>
      </c>
      <c r="C122" s="38" t="s">
        <v>190</v>
      </c>
      <c r="D122" s="22" t="s">
        <v>48</v>
      </c>
      <c r="E122" s="23">
        <v>1</v>
      </c>
      <c r="F122" s="33" t="s">
        <v>6</v>
      </c>
      <c r="G122" s="31"/>
      <c r="H122" s="31" t="s">
        <v>55</v>
      </c>
      <c r="I122" s="31">
        <v>69</v>
      </c>
      <c r="J122" s="31">
        <v>57</v>
      </c>
      <c r="K122" s="34">
        <v>9</v>
      </c>
      <c r="L122" s="35">
        <v>45</v>
      </c>
      <c r="M122" s="36">
        <v>55</v>
      </c>
      <c r="N122" s="39"/>
      <c r="O122" s="39"/>
      <c r="P122" s="31">
        <v>4</v>
      </c>
      <c r="Q122" s="31">
        <v>25</v>
      </c>
      <c r="R122" s="37">
        <v>13</v>
      </c>
      <c r="S122" s="31">
        <v>3</v>
      </c>
      <c r="T122" s="31"/>
      <c r="U122" s="31"/>
      <c r="V122" s="31"/>
      <c r="W122" s="31"/>
      <c r="X122" s="31"/>
      <c r="Y122" s="31"/>
      <c r="Z122" s="31"/>
      <c r="AA122" s="31">
        <f t="shared" si="5"/>
        <v>45</v>
      </c>
      <c r="AB122" s="65">
        <v>0.81799999999999995</v>
      </c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</row>
    <row r="123" spans="1:138" ht="15" thickBot="1">
      <c r="A123" s="21">
        <v>278</v>
      </c>
      <c r="B123" s="31" t="s">
        <v>59</v>
      </c>
      <c r="C123" s="38" t="s">
        <v>191</v>
      </c>
      <c r="D123" s="31" t="s">
        <v>58</v>
      </c>
      <c r="E123" s="33">
        <v>3</v>
      </c>
      <c r="F123" s="33" t="s">
        <v>8</v>
      </c>
      <c r="G123" s="31"/>
      <c r="H123" s="31" t="s">
        <v>55</v>
      </c>
      <c r="I123" s="31" t="s">
        <v>55</v>
      </c>
      <c r="J123" s="31" t="s">
        <v>55</v>
      </c>
      <c r="K123" s="31" t="s">
        <v>55</v>
      </c>
      <c r="L123" s="35">
        <v>26</v>
      </c>
      <c r="M123" s="36">
        <v>50</v>
      </c>
      <c r="N123" s="39"/>
      <c r="O123" s="31">
        <v>25</v>
      </c>
      <c r="P123" s="31">
        <v>18</v>
      </c>
      <c r="Q123" s="31">
        <v>1</v>
      </c>
      <c r="R123" s="37"/>
      <c r="S123" s="31"/>
      <c r="T123" s="31"/>
      <c r="U123" s="31"/>
      <c r="V123" s="31"/>
      <c r="W123" s="31"/>
      <c r="X123" s="31"/>
      <c r="Y123" s="31"/>
      <c r="Z123" s="31"/>
      <c r="AA123" s="31">
        <f t="shared" si="5"/>
        <v>44</v>
      </c>
      <c r="AB123" s="65">
        <v>0.88</v>
      </c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</row>
    <row r="124" spans="1:138" ht="15" thickBot="1">
      <c r="A124" s="21">
        <v>0</v>
      </c>
      <c r="B124" s="31"/>
      <c r="C124" s="38" t="s">
        <v>192</v>
      </c>
      <c r="D124" s="31"/>
      <c r="E124" s="31"/>
      <c r="F124" s="31"/>
      <c r="G124" s="31"/>
      <c r="H124" s="31" t="s">
        <v>55</v>
      </c>
      <c r="I124" s="31" t="s">
        <v>55</v>
      </c>
      <c r="J124" s="31" t="s">
        <v>55</v>
      </c>
      <c r="K124" s="31" t="s">
        <v>55</v>
      </c>
      <c r="L124" s="35">
        <v>99</v>
      </c>
      <c r="M124" s="36">
        <v>100</v>
      </c>
      <c r="N124" s="39"/>
      <c r="O124" s="39"/>
      <c r="P124" s="39"/>
      <c r="Q124" s="39"/>
      <c r="R124" s="37"/>
      <c r="S124" s="31"/>
      <c r="T124" s="31"/>
      <c r="U124" s="31"/>
      <c r="V124" s="31"/>
      <c r="W124" s="31"/>
      <c r="X124" s="31"/>
      <c r="Y124" s="31"/>
      <c r="Z124" s="31"/>
      <c r="AA124" s="31"/>
      <c r="AB124" s="64">
        <v>0</v>
      </c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</row>
    <row r="125" spans="1:138" ht="15" thickBot="1">
      <c r="A125" s="21">
        <v>604</v>
      </c>
      <c r="B125" s="31" t="s">
        <v>49</v>
      </c>
      <c r="C125" s="38" t="s">
        <v>193</v>
      </c>
      <c r="D125" s="31" t="s">
        <v>48</v>
      </c>
      <c r="E125" s="33">
        <v>3</v>
      </c>
      <c r="F125" s="33" t="s">
        <v>73</v>
      </c>
      <c r="G125" s="31"/>
      <c r="H125" s="31" t="s">
        <v>55</v>
      </c>
      <c r="I125" s="31" t="s">
        <v>55</v>
      </c>
      <c r="J125" s="31" t="s">
        <v>55</v>
      </c>
      <c r="K125" s="31" t="s">
        <v>55</v>
      </c>
      <c r="L125" s="35">
        <v>5</v>
      </c>
      <c r="M125" s="36">
        <v>75</v>
      </c>
      <c r="N125" s="31"/>
      <c r="O125" s="31"/>
      <c r="P125" s="31"/>
      <c r="Q125" s="31"/>
      <c r="R125" s="37"/>
      <c r="S125" s="31"/>
      <c r="T125" s="31"/>
      <c r="U125" s="31"/>
      <c r="V125" s="31"/>
      <c r="W125" s="31"/>
      <c r="X125" s="31"/>
      <c r="Y125" s="31"/>
      <c r="Z125" s="31"/>
      <c r="AA125" s="31">
        <f t="shared" ref="AA125:AA135" si="6">SUM(N125:Z125)</f>
        <v>0</v>
      </c>
      <c r="AB125" s="64">
        <v>0</v>
      </c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</row>
    <row r="126" spans="1:138" ht="15" thickBot="1">
      <c r="A126" s="21">
        <v>280</v>
      </c>
      <c r="B126" s="31" t="s">
        <v>63</v>
      </c>
      <c r="C126" s="38" t="s">
        <v>194</v>
      </c>
      <c r="D126" s="31" t="s">
        <v>48</v>
      </c>
      <c r="E126" s="33">
        <v>3</v>
      </c>
      <c r="F126" s="33" t="s">
        <v>6</v>
      </c>
      <c r="G126" s="31"/>
      <c r="H126" s="31">
        <v>118</v>
      </c>
      <c r="I126" s="31">
        <v>142</v>
      </c>
      <c r="J126" s="31">
        <v>165</v>
      </c>
      <c r="K126" s="34">
        <v>149</v>
      </c>
      <c r="L126" s="35">
        <v>101</v>
      </c>
      <c r="M126" s="36">
        <v>126</v>
      </c>
      <c r="N126" s="39"/>
      <c r="O126" s="39"/>
      <c r="P126" s="31">
        <v>1</v>
      </c>
      <c r="Q126" s="31">
        <v>32</v>
      </c>
      <c r="R126" s="37">
        <v>69</v>
      </c>
      <c r="S126" s="31">
        <v>11</v>
      </c>
      <c r="T126" s="31"/>
      <c r="U126" s="31"/>
      <c r="V126" s="31"/>
      <c r="W126" s="31"/>
      <c r="X126" s="31"/>
      <c r="Y126" s="31"/>
      <c r="Z126" s="31"/>
      <c r="AA126" s="31">
        <f t="shared" si="6"/>
        <v>113</v>
      </c>
      <c r="AB126" s="65">
        <v>0.89700000000000002</v>
      </c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</row>
    <row r="127" spans="1:138" ht="15" thickBot="1">
      <c r="A127" s="21">
        <v>281</v>
      </c>
      <c r="B127" s="31" t="s">
        <v>63</v>
      </c>
      <c r="C127" s="38" t="s">
        <v>195</v>
      </c>
      <c r="D127" s="22" t="s">
        <v>58</v>
      </c>
      <c r="E127" s="23">
        <v>3</v>
      </c>
      <c r="F127" s="33" t="s">
        <v>6</v>
      </c>
      <c r="G127" s="31"/>
      <c r="H127" s="31" t="s">
        <v>55</v>
      </c>
      <c r="I127" s="31">
        <v>124</v>
      </c>
      <c r="J127" s="31">
        <v>48</v>
      </c>
      <c r="K127" s="34">
        <v>122</v>
      </c>
      <c r="L127" s="35">
        <v>213</v>
      </c>
      <c r="M127" s="36">
        <v>215</v>
      </c>
      <c r="N127" s="31"/>
      <c r="O127" s="39"/>
      <c r="P127" s="31">
        <v>12</v>
      </c>
      <c r="Q127" s="31">
        <v>52</v>
      </c>
      <c r="R127" s="37">
        <v>31</v>
      </c>
      <c r="S127" s="31">
        <v>14</v>
      </c>
      <c r="T127" s="31"/>
      <c r="U127" s="31"/>
      <c r="V127" s="31"/>
      <c r="W127" s="31"/>
      <c r="X127" s="31"/>
      <c r="Y127" s="31"/>
      <c r="Z127" s="31"/>
      <c r="AA127" s="31">
        <f t="shared" si="6"/>
        <v>109</v>
      </c>
      <c r="AB127" s="65">
        <v>0.50700000000000001</v>
      </c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</row>
    <row r="128" spans="1:138" ht="15" thickBot="1">
      <c r="A128" s="21">
        <v>457</v>
      </c>
      <c r="B128" s="31" t="s">
        <v>59</v>
      </c>
      <c r="C128" s="38" t="s">
        <v>196</v>
      </c>
      <c r="D128" s="22" t="s">
        <v>58</v>
      </c>
      <c r="E128" s="23">
        <v>3</v>
      </c>
      <c r="F128" s="33" t="s">
        <v>79</v>
      </c>
      <c r="G128" s="31"/>
      <c r="H128" s="31" t="s">
        <v>55</v>
      </c>
      <c r="I128" s="31" t="s">
        <v>55</v>
      </c>
      <c r="J128" s="31" t="s">
        <v>55</v>
      </c>
      <c r="K128" s="31" t="s">
        <v>55</v>
      </c>
      <c r="L128" s="35">
        <v>2</v>
      </c>
      <c r="M128" s="36">
        <v>50</v>
      </c>
      <c r="N128" s="39"/>
      <c r="O128" s="39"/>
      <c r="P128" s="31">
        <v>1</v>
      </c>
      <c r="Q128" s="31"/>
      <c r="R128" s="37">
        <v>2</v>
      </c>
      <c r="S128" s="31"/>
      <c r="T128" s="31"/>
      <c r="U128" s="31"/>
      <c r="V128" s="31"/>
      <c r="W128" s="31"/>
      <c r="X128" s="31"/>
      <c r="Y128" s="31"/>
      <c r="Z128" s="31"/>
      <c r="AA128" s="31">
        <f t="shared" si="6"/>
        <v>3</v>
      </c>
      <c r="AB128" s="64">
        <v>0.06</v>
      </c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</row>
    <row r="129" spans="1:138" ht="15" thickBot="1">
      <c r="A129" s="21">
        <v>283</v>
      </c>
      <c r="B129" s="31" t="s">
        <v>49</v>
      </c>
      <c r="C129" s="38" t="s">
        <v>197</v>
      </c>
      <c r="D129" s="31" t="s">
        <v>48</v>
      </c>
      <c r="E129" s="33">
        <v>3</v>
      </c>
      <c r="F129" s="33" t="s">
        <v>5</v>
      </c>
      <c r="G129" s="31"/>
      <c r="H129" s="31">
        <v>114</v>
      </c>
      <c r="I129" s="31">
        <v>137</v>
      </c>
      <c r="J129" s="31">
        <v>83</v>
      </c>
      <c r="K129" s="34">
        <v>90</v>
      </c>
      <c r="L129" s="35">
        <v>84</v>
      </c>
      <c r="M129" s="36">
        <v>105</v>
      </c>
      <c r="N129" s="39"/>
      <c r="O129" s="31">
        <v>1</v>
      </c>
      <c r="P129" s="31">
        <v>11</v>
      </c>
      <c r="Q129" s="31">
        <v>21</v>
      </c>
      <c r="R129" s="37">
        <v>18</v>
      </c>
      <c r="S129" s="31">
        <v>3</v>
      </c>
      <c r="T129" s="31"/>
      <c r="U129" s="31"/>
      <c r="V129" s="31"/>
      <c r="W129" s="31"/>
      <c r="X129" s="31"/>
      <c r="Y129" s="31"/>
      <c r="Z129" s="31"/>
      <c r="AA129" s="31">
        <f t="shared" si="6"/>
        <v>54</v>
      </c>
      <c r="AB129" s="65">
        <v>0.51400000000000001</v>
      </c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</row>
    <row r="130" spans="1:138" ht="15" thickBot="1">
      <c r="A130" s="21">
        <v>189</v>
      </c>
      <c r="B130" s="31" t="s">
        <v>51</v>
      </c>
      <c r="C130" s="32" t="s">
        <v>198</v>
      </c>
      <c r="D130" s="31" t="s">
        <v>48</v>
      </c>
      <c r="E130" s="33">
        <v>2</v>
      </c>
      <c r="F130" s="33" t="s">
        <v>4</v>
      </c>
      <c r="G130" s="31"/>
      <c r="H130" s="31">
        <v>196</v>
      </c>
      <c r="I130" s="31">
        <v>185</v>
      </c>
      <c r="J130" s="31">
        <v>146</v>
      </c>
      <c r="K130" s="34">
        <v>142</v>
      </c>
      <c r="L130" s="35">
        <v>79</v>
      </c>
      <c r="M130" s="36">
        <v>115</v>
      </c>
      <c r="N130" s="39"/>
      <c r="O130" s="31">
        <v>3</v>
      </c>
      <c r="P130" s="31">
        <v>11</v>
      </c>
      <c r="Q130" s="31">
        <v>89</v>
      </c>
      <c r="R130" s="37">
        <v>15</v>
      </c>
      <c r="S130" s="31">
        <v>22</v>
      </c>
      <c r="T130" s="31"/>
      <c r="U130" s="31"/>
      <c r="V130" s="31"/>
      <c r="W130" s="31"/>
      <c r="X130" s="31"/>
      <c r="Y130" s="31"/>
      <c r="Z130" s="31"/>
      <c r="AA130" s="31">
        <f t="shared" si="6"/>
        <v>140</v>
      </c>
      <c r="AB130" s="66">
        <v>1.2170000000000001</v>
      </c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</row>
    <row r="131" spans="1:138" ht="15" thickBot="1">
      <c r="A131" s="21">
        <v>205</v>
      </c>
      <c r="B131" s="31" t="s">
        <v>51</v>
      </c>
      <c r="C131" s="32" t="s">
        <v>199</v>
      </c>
      <c r="D131" s="31" t="s">
        <v>58</v>
      </c>
      <c r="E131" s="33">
        <v>3</v>
      </c>
      <c r="F131" s="31" t="s">
        <v>9</v>
      </c>
      <c r="G131" s="31"/>
      <c r="H131" s="31">
        <v>5</v>
      </c>
      <c r="I131" s="31">
        <v>44</v>
      </c>
      <c r="J131" s="31">
        <v>10</v>
      </c>
      <c r="K131" s="34">
        <v>86</v>
      </c>
      <c r="L131" s="35">
        <v>169</v>
      </c>
      <c r="M131" s="36">
        <v>150</v>
      </c>
      <c r="N131" s="39"/>
      <c r="O131" s="39"/>
      <c r="P131" s="31">
        <v>1</v>
      </c>
      <c r="Q131" s="31">
        <v>4</v>
      </c>
      <c r="R131" s="37">
        <v>9</v>
      </c>
      <c r="S131" s="31">
        <v>8</v>
      </c>
      <c r="T131" s="31"/>
      <c r="U131" s="31"/>
      <c r="V131" s="31"/>
      <c r="W131" s="31"/>
      <c r="X131" s="31"/>
      <c r="Y131" s="31"/>
      <c r="Z131" s="31"/>
      <c r="AA131" s="31">
        <f t="shared" si="6"/>
        <v>22</v>
      </c>
      <c r="AB131" s="64">
        <v>0.14699999999999999</v>
      </c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</row>
    <row r="132" spans="1:138" ht="15" thickBot="1">
      <c r="A132" s="21">
        <v>285</v>
      </c>
      <c r="B132" s="31" t="s">
        <v>49</v>
      </c>
      <c r="C132" s="32" t="s">
        <v>200</v>
      </c>
      <c r="D132" s="22" t="s">
        <v>48</v>
      </c>
      <c r="E132" s="33">
        <v>1</v>
      </c>
      <c r="F132" s="31" t="s">
        <v>5</v>
      </c>
      <c r="G132" s="31"/>
      <c r="H132" s="31">
        <v>153</v>
      </c>
      <c r="I132" s="31">
        <v>168</v>
      </c>
      <c r="J132" s="31">
        <v>288</v>
      </c>
      <c r="K132" s="34">
        <v>326</v>
      </c>
      <c r="L132" s="35">
        <v>251</v>
      </c>
      <c r="M132" s="36">
        <v>300</v>
      </c>
      <c r="N132" s="39"/>
      <c r="O132" s="39"/>
      <c r="P132" s="31">
        <v>25</v>
      </c>
      <c r="Q132" s="31">
        <v>56</v>
      </c>
      <c r="R132" s="37">
        <v>8</v>
      </c>
      <c r="S132" s="31">
        <v>21</v>
      </c>
      <c r="T132" s="31"/>
      <c r="U132" s="31"/>
      <c r="V132" s="31"/>
      <c r="W132" s="31"/>
      <c r="X132" s="31"/>
      <c r="Y132" s="31"/>
      <c r="Z132" s="31"/>
      <c r="AA132" s="31">
        <f t="shared" si="6"/>
        <v>110</v>
      </c>
      <c r="AB132" s="65">
        <v>0.36699999999999999</v>
      </c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</row>
    <row r="133" spans="1:138" ht="15" thickBot="1">
      <c r="A133" s="21" t="s">
        <v>201</v>
      </c>
      <c r="B133" s="31" t="s">
        <v>46</v>
      </c>
      <c r="C133" s="38" t="s">
        <v>202</v>
      </c>
      <c r="D133" s="22" t="s">
        <v>48</v>
      </c>
      <c r="E133" s="23">
        <v>3</v>
      </c>
      <c r="F133" s="33" t="s">
        <v>73</v>
      </c>
      <c r="G133" s="39"/>
      <c r="H133" s="31" t="s">
        <v>55</v>
      </c>
      <c r="I133" s="31" t="s">
        <v>55</v>
      </c>
      <c r="J133" s="31" t="s">
        <v>55</v>
      </c>
      <c r="K133" s="31" t="s">
        <v>55</v>
      </c>
      <c r="L133" s="35">
        <v>4</v>
      </c>
      <c r="M133" s="36">
        <v>25</v>
      </c>
      <c r="N133" s="39"/>
      <c r="O133" s="39"/>
      <c r="P133" s="31"/>
      <c r="Q133" s="39"/>
      <c r="R133" s="31"/>
      <c r="S133" s="31"/>
      <c r="T133" s="31"/>
      <c r="U133" s="39"/>
      <c r="V133" s="31"/>
      <c r="W133" s="31"/>
      <c r="X133" s="31"/>
      <c r="Y133" s="31"/>
      <c r="Z133" s="39"/>
      <c r="AA133" s="31">
        <f t="shared" si="6"/>
        <v>0</v>
      </c>
      <c r="AB133" s="64">
        <v>0</v>
      </c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</row>
    <row r="134" spans="1:138" ht="15" thickBot="1">
      <c r="A134" s="21">
        <v>510</v>
      </c>
      <c r="B134" s="31" t="s">
        <v>51</v>
      </c>
      <c r="C134" s="38" t="s">
        <v>203</v>
      </c>
      <c r="D134" s="22" t="s">
        <v>48</v>
      </c>
      <c r="E134" s="33">
        <v>1</v>
      </c>
      <c r="F134" s="33" t="s">
        <v>17</v>
      </c>
      <c r="G134" s="31"/>
      <c r="H134" s="31">
        <v>3</v>
      </c>
      <c r="I134" s="31">
        <v>81</v>
      </c>
      <c r="J134" s="31">
        <v>6</v>
      </c>
      <c r="K134" s="34">
        <v>5</v>
      </c>
      <c r="L134" s="35">
        <v>0</v>
      </c>
      <c r="M134" s="36">
        <v>25</v>
      </c>
      <c r="N134" s="39"/>
      <c r="O134" s="39"/>
      <c r="P134" s="31"/>
      <c r="Q134" s="31">
        <v>1</v>
      </c>
      <c r="R134" s="57"/>
      <c r="S134" s="31">
        <v>1</v>
      </c>
      <c r="T134" s="31"/>
      <c r="U134" s="31"/>
      <c r="V134" s="31"/>
      <c r="W134" s="31"/>
      <c r="X134" s="31"/>
      <c r="Y134" s="31"/>
      <c r="Z134" s="31"/>
      <c r="AA134" s="31">
        <f t="shared" si="6"/>
        <v>2</v>
      </c>
      <c r="AB134" s="64">
        <v>0.08</v>
      </c>
      <c r="AC134" s="30"/>
    </row>
    <row r="135" spans="1:138" ht="15" thickBot="1">
      <c r="A135" s="21">
        <v>397</v>
      </c>
      <c r="B135" s="31" t="s">
        <v>51</v>
      </c>
      <c r="C135" s="38" t="s">
        <v>204</v>
      </c>
      <c r="D135" s="22" t="s">
        <v>48</v>
      </c>
      <c r="E135" s="33">
        <v>1</v>
      </c>
      <c r="F135" s="33" t="s">
        <v>17</v>
      </c>
      <c r="G135" s="39"/>
      <c r="H135" s="31" t="s">
        <v>55</v>
      </c>
      <c r="I135" s="31" t="s">
        <v>55</v>
      </c>
      <c r="J135" s="31" t="s">
        <v>55</v>
      </c>
      <c r="K135" s="39">
        <v>5</v>
      </c>
      <c r="L135" s="35">
        <v>0</v>
      </c>
      <c r="M135" s="36">
        <v>50</v>
      </c>
      <c r="N135" s="39"/>
      <c r="O135" s="39"/>
      <c r="P135" s="31"/>
      <c r="Q135" s="39"/>
      <c r="R135" s="39"/>
      <c r="S135" s="31"/>
      <c r="T135" s="39"/>
      <c r="U135" s="39"/>
      <c r="V135" s="39"/>
      <c r="W135" s="31"/>
      <c r="X135" s="31"/>
      <c r="Y135" s="39"/>
      <c r="Z135" s="39"/>
      <c r="AA135" s="31">
        <f t="shared" si="6"/>
        <v>0</v>
      </c>
      <c r="AB135" s="64">
        <v>0</v>
      </c>
      <c r="AC135" s="30"/>
    </row>
    <row r="136" spans="1:138" ht="17.25" customHeight="1" thickBot="1">
      <c r="A136" s="21" t="s">
        <v>205</v>
      </c>
      <c r="B136" s="31" t="s">
        <v>51</v>
      </c>
      <c r="C136" s="38" t="s">
        <v>206</v>
      </c>
      <c r="D136" s="22" t="s">
        <v>48</v>
      </c>
      <c r="E136" s="23">
        <v>2</v>
      </c>
      <c r="F136" s="42">
        <v>43263</v>
      </c>
      <c r="G136" s="31"/>
      <c r="H136" s="31" t="s">
        <v>55</v>
      </c>
      <c r="I136" s="31">
        <v>45</v>
      </c>
      <c r="J136" s="31">
        <v>64</v>
      </c>
      <c r="K136" s="34">
        <v>102</v>
      </c>
      <c r="L136" s="35">
        <v>51</v>
      </c>
      <c r="M136" s="36">
        <v>100</v>
      </c>
      <c r="N136" s="39"/>
      <c r="O136" s="31"/>
      <c r="P136" s="31"/>
      <c r="Q136" s="31">
        <v>1</v>
      </c>
      <c r="R136" s="37">
        <v>7</v>
      </c>
      <c r="S136" s="31">
        <v>8</v>
      </c>
      <c r="T136" s="31"/>
      <c r="U136" s="31"/>
      <c r="V136" s="31"/>
      <c r="W136" s="31"/>
      <c r="X136" s="31"/>
      <c r="Y136" s="31"/>
      <c r="Z136" s="31"/>
      <c r="AA136" s="31">
        <f t="shared" ref="AA136:AA137" si="7">SUM(N136:Z136)</f>
        <v>16</v>
      </c>
      <c r="AB136" s="64">
        <v>0.16</v>
      </c>
      <c r="AC136" s="30"/>
    </row>
    <row r="137" spans="1:138" ht="15" thickBot="1">
      <c r="A137" s="21">
        <v>289</v>
      </c>
      <c r="B137" s="31" t="s">
        <v>56</v>
      </c>
      <c r="C137" s="38" t="s">
        <v>207</v>
      </c>
      <c r="D137" s="31" t="s">
        <v>48</v>
      </c>
      <c r="E137" s="33">
        <v>3</v>
      </c>
      <c r="F137" s="33" t="s">
        <v>7</v>
      </c>
      <c r="G137" s="31"/>
      <c r="H137" s="31" t="s">
        <v>55</v>
      </c>
      <c r="I137" s="31" t="s">
        <v>55</v>
      </c>
      <c r="J137" s="31" t="s">
        <v>55</v>
      </c>
      <c r="K137" s="31" t="s">
        <v>55</v>
      </c>
      <c r="L137" s="35">
        <v>9</v>
      </c>
      <c r="M137" s="36">
        <v>381</v>
      </c>
      <c r="N137" s="39"/>
      <c r="O137" s="31"/>
      <c r="P137" s="31"/>
      <c r="Q137" s="31"/>
      <c r="R137" s="37"/>
      <c r="S137" s="31"/>
      <c r="T137" s="31"/>
      <c r="U137" s="31"/>
      <c r="V137" s="31"/>
      <c r="W137" s="31"/>
      <c r="X137" s="31"/>
      <c r="Y137" s="31"/>
      <c r="Z137" s="31"/>
      <c r="AA137" s="31">
        <f t="shared" si="7"/>
        <v>0</v>
      </c>
      <c r="AB137" s="64">
        <v>0</v>
      </c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</row>
    <row r="138" spans="1:138" ht="15" thickBot="1">
      <c r="A138" s="61"/>
      <c r="B138" s="61"/>
      <c r="C138" s="62"/>
      <c r="D138" s="61"/>
      <c r="E138" s="61"/>
      <c r="F138" s="61"/>
      <c r="G138" s="61"/>
      <c r="H138" s="61">
        <f t="shared" ref="H138:J138" si="8">SUM(H2:H137)</f>
        <v>6176</v>
      </c>
      <c r="I138" s="61">
        <f t="shared" si="8"/>
        <v>9101</v>
      </c>
      <c r="J138" s="61">
        <f t="shared" si="8"/>
        <v>9113</v>
      </c>
      <c r="K138" s="56">
        <f t="shared" ref="K138:L138" si="9">SUM(K2:K137)</f>
        <v>11012</v>
      </c>
      <c r="L138" s="56">
        <f t="shared" si="9"/>
        <v>11448</v>
      </c>
      <c r="M138" s="63">
        <f t="shared" ref="M138:Z138" si="10">SUM(M2:M137)</f>
        <v>15771</v>
      </c>
      <c r="N138" s="61">
        <f t="shared" si="10"/>
        <v>0</v>
      </c>
      <c r="O138" s="61">
        <f t="shared" si="10"/>
        <v>456</v>
      </c>
      <c r="P138" s="61">
        <f t="shared" si="10"/>
        <v>909</v>
      </c>
      <c r="Q138" s="61">
        <f t="shared" si="10"/>
        <v>1827</v>
      </c>
      <c r="R138" s="61">
        <f t="shared" si="10"/>
        <v>1103</v>
      </c>
      <c r="S138" s="61">
        <f t="shared" si="10"/>
        <v>584</v>
      </c>
      <c r="T138" s="61">
        <f t="shared" si="10"/>
        <v>0</v>
      </c>
      <c r="U138" s="61">
        <f t="shared" si="10"/>
        <v>0</v>
      </c>
      <c r="V138" s="61">
        <f t="shared" si="10"/>
        <v>0</v>
      </c>
      <c r="W138" s="61">
        <f t="shared" si="10"/>
        <v>0</v>
      </c>
      <c r="X138" s="61">
        <f t="shared" si="10"/>
        <v>0</v>
      </c>
      <c r="Y138" s="61">
        <f t="shared" si="10"/>
        <v>0</v>
      </c>
      <c r="Z138" s="61">
        <f t="shared" si="10"/>
        <v>0</v>
      </c>
      <c r="AA138" s="56">
        <f>SUM(AA2:AA137)</f>
        <v>4879</v>
      </c>
      <c r="AB138" s="64">
        <v>0.309</v>
      </c>
      <c r="AC138" s="30"/>
    </row>
    <row r="139" spans="1:138" ht="15" thickBot="1">
      <c r="A139" s="61"/>
      <c r="B139" s="61"/>
      <c r="C139" s="62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9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</row>
    <row r="140" spans="1:138" ht="15" thickBot="1">
      <c r="A140" s="61"/>
      <c r="B140" s="61"/>
      <c r="C140" s="62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56"/>
      <c r="U140" s="61"/>
      <c r="V140" s="61"/>
      <c r="W140" s="61"/>
      <c r="X140" s="61"/>
      <c r="Y140" s="61"/>
      <c r="Z140" s="61"/>
      <c r="AA140" s="61"/>
      <c r="AB140" s="69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</row>
    <row r="141" spans="1:138" ht="15" thickBot="1">
      <c r="A141" s="61"/>
      <c r="B141" s="61"/>
      <c r="C141" s="62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56"/>
      <c r="AB141" s="69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</row>
    <row r="142" spans="1:138" ht="15" thickBot="1">
      <c r="A142" s="61"/>
      <c r="B142" s="61"/>
      <c r="C142" s="62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9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</row>
    <row r="143" spans="1:138" ht="15" thickBot="1">
      <c r="A143" s="61"/>
      <c r="B143" s="61"/>
      <c r="C143" s="62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56"/>
      <c r="AB143" s="69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</row>
    <row r="144" spans="1:138" ht="15" thickBot="1">
      <c r="A144" s="61"/>
      <c r="B144" s="61"/>
      <c r="C144" s="62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9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</row>
    <row r="145" spans="1:138" ht="15" thickBot="1">
      <c r="A145" s="61"/>
      <c r="B145" s="61"/>
      <c r="C145" s="62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9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</row>
    <row r="146" spans="1:138" ht="15" thickBot="1">
      <c r="A146" s="61"/>
      <c r="B146" s="61"/>
      <c r="C146" s="62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9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</row>
    <row r="147" spans="1:138" ht="15" thickBot="1">
      <c r="A147" s="61"/>
      <c r="B147" s="61"/>
      <c r="C147" s="62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9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</row>
    <row r="148" spans="1:138" ht="15" thickBot="1">
      <c r="A148" s="61"/>
      <c r="B148" s="61"/>
      <c r="C148" s="62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9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</row>
    <row r="149" spans="1:138" ht="15" thickBot="1">
      <c r="A149" s="61"/>
      <c r="B149" s="61"/>
      <c r="C149" s="62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9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</row>
    <row r="150" spans="1:138" ht="15" thickBot="1">
      <c r="A150" s="61"/>
      <c r="B150" s="61"/>
      <c r="C150" s="62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9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</row>
    <row r="151" spans="1:138" ht="15" thickBot="1">
      <c r="A151" s="61"/>
      <c r="B151" s="61"/>
      <c r="C151" s="62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9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</row>
    <row r="152" spans="1:138" ht="15" thickBot="1">
      <c r="A152" s="61"/>
      <c r="B152" s="61"/>
      <c r="C152" s="62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9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</row>
    <row r="153" spans="1:138" ht="15" thickBot="1">
      <c r="A153" s="61"/>
      <c r="B153" s="61"/>
      <c r="C153" s="62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9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</row>
    <row r="154" spans="1:138" ht="15" thickBot="1">
      <c r="A154" s="61"/>
      <c r="B154" s="61"/>
      <c r="C154" s="62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9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</row>
    <row r="155" spans="1:138" ht="15" thickBot="1">
      <c r="A155" s="61"/>
      <c r="B155" s="61"/>
      <c r="C155" s="62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9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</row>
    <row r="156" spans="1:138" ht="15" thickBot="1">
      <c r="A156" s="61"/>
      <c r="B156" s="61"/>
      <c r="C156" s="62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9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</row>
    <row r="157" spans="1:138" ht="15" thickBot="1">
      <c r="A157" s="61"/>
      <c r="B157" s="61"/>
      <c r="C157" s="62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9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</row>
    <row r="158" spans="1:138" ht="15" thickBot="1">
      <c r="A158" s="61"/>
      <c r="B158" s="61"/>
      <c r="C158" s="62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9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</row>
    <row r="159" spans="1:138" ht="14.5">
      <c r="A159" s="61"/>
      <c r="B159" s="61"/>
      <c r="C159" s="62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</row>
    <row r="160" spans="1:138" ht="14.5">
      <c r="A160" s="61"/>
      <c r="B160" s="61"/>
      <c r="C160" s="62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</row>
    <row r="161" spans="1:138" ht="14.5">
      <c r="A161" s="61"/>
      <c r="B161" s="61"/>
      <c r="C161" s="62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</row>
    <row r="162" spans="1:138" ht="14.5">
      <c r="A162" s="61"/>
      <c r="B162" s="61"/>
      <c r="C162" s="62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</row>
    <row r="163" spans="1:138" ht="14.5">
      <c r="A163" s="61"/>
      <c r="B163" s="61"/>
      <c r="C163" s="62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</row>
    <row r="164" spans="1:138" ht="14.5">
      <c r="A164" s="61"/>
      <c r="B164" s="61"/>
      <c r="C164" s="62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</row>
    <row r="165" spans="1:138" ht="14.5">
      <c r="A165" s="61"/>
      <c r="B165" s="61"/>
      <c r="C165" s="62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</row>
    <row r="166" spans="1:138" ht="14.5">
      <c r="A166" s="61"/>
      <c r="B166" s="61"/>
      <c r="C166" s="62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</row>
    <row r="167" spans="1:138" ht="14.5">
      <c r="A167" s="61"/>
      <c r="B167" s="61"/>
      <c r="C167" s="62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</row>
    <row r="168" spans="1:138" ht="14.5">
      <c r="A168" s="61"/>
      <c r="B168" s="61"/>
      <c r="C168" s="62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</row>
    <row r="169" spans="1:138" ht="14.5">
      <c r="A169" s="61"/>
      <c r="B169" s="61"/>
      <c r="C169" s="62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</row>
    <row r="170" spans="1:138" ht="14.5">
      <c r="A170" s="61"/>
      <c r="B170" s="61"/>
      <c r="C170" s="62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</row>
    <row r="171" spans="1:138" ht="14.5">
      <c r="A171" s="61"/>
      <c r="B171" s="61"/>
      <c r="C171" s="62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</row>
    <row r="172" spans="1:138" ht="14.5">
      <c r="A172" s="61"/>
      <c r="B172" s="61"/>
      <c r="C172" s="62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</row>
    <row r="173" spans="1:138" ht="14.5">
      <c r="A173" s="61"/>
      <c r="B173" s="61"/>
      <c r="C173" s="62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</row>
    <row r="174" spans="1:138" ht="14.5">
      <c r="A174" s="61"/>
      <c r="B174" s="61"/>
      <c r="C174" s="62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</row>
    <row r="175" spans="1:138" ht="14.5">
      <c r="A175" s="61"/>
      <c r="B175" s="61"/>
      <c r="C175" s="62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</row>
    <row r="176" spans="1:138" ht="14.5">
      <c r="A176" s="61"/>
      <c r="B176" s="61"/>
      <c r="C176" s="62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</row>
    <row r="177" spans="1:138" ht="14.5">
      <c r="A177" s="61"/>
      <c r="B177" s="61"/>
      <c r="C177" s="62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</row>
    <row r="178" spans="1:138" ht="14.5">
      <c r="A178" s="61"/>
      <c r="B178" s="61"/>
      <c r="C178" s="62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</row>
    <row r="179" spans="1:138" ht="14.5">
      <c r="A179" s="61"/>
      <c r="B179" s="61"/>
      <c r="C179" s="62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</row>
    <row r="180" spans="1:138" ht="14.5">
      <c r="A180" s="61"/>
      <c r="B180" s="61"/>
      <c r="C180" s="62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</row>
    <row r="181" spans="1:138" ht="14.5">
      <c r="A181" s="61"/>
      <c r="B181" s="61"/>
      <c r="C181" s="62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</row>
    <row r="182" spans="1:138" ht="14.5">
      <c r="A182" s="61"/>
      <c r="B182" s="61"/>
      <c r="C182" s="62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</row>
    <row r="183" spans="1:138" ht="14.5">
      <c r="A183" s="61"/>
      <c r="B183" s="61"/>
      <c r="C183" s="62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</row>
    <row r="184" spans="1:138" ht="14.5">
      <c r="A184" s="61"/>
      <c r="B184" s="61"/>
      <c r="C184" s="62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</row>
    <row r="185" spans="1:138" ht="14.5">
      <c r="A185" s="61"/>
      <c r="B185" s="61"/>
      <c r="C185" s="62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</row>
    <row r="186" spans="1:138" ht="14.5">
      <c r="A186" s="61"/>
      <c r="B186" s="61"/>
      <c r="C186" s="62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</row>
    <row r="187" spans="1:138" ht="14.5">
      <c r="A187" s="61"/>
      <c r="B187" s="61"/>
      <c r="C187" s="62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</row>
    <row r="188" spans="1:138" ht="14.5">
      <c r="A188" s="61"/>
      <c r="B188" s="61"/>
      <c r="C188" s="62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</row>
    <row r="189" spans="1:138" ht="14.5">
      <c r="A189" s="61"/>
      <c r="B189" s="61"/>
      <c r="C189" s="62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</row>
    <row r="190" spans="1:138" ht="14.5">
      <c r="A190" s="61"/>
      <c r="B190" s="61"/>
      <c r="C190" s="62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</row>
    <row r="191" spans="1:138" ht="14.5">
      <c r="A191" s="61"/>
      <c r="B191" s="61"/>
      <c r="C191" s="62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</row>
    <row r="192" spans="1:138" ht="14.5">
      <c r="A192" s="61"/>
      <c r="B192" s="61"/>
      <c r="C192" s="62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</row>
    <row r="193" spans="1:138" ht="14.5">
      <c r="A193" s="61"/>
      <c r="B193" s="61"/>
      <c r="C193" s="62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</row>
    <row r="194" spans="1:138" ht="14.5">
      <c r="A194" s="61"/>
      <c r="B194" s="61"/>
      <c r="C194" s="62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</row>
    <row r="195" spans="1:138" ht="14.5">
      <c r="A195" s="61"/>
      <c r="B195" s="61"/>
      <c r="C195" s="62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</row>
    <row r="196" spans="1:138" ht="14.5">
      <c r="A196" s="61"/>
      <c r="B196" s="61"/>
      <c r="C196" s="62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</row>
    <row r="197" spans="1:138" ht="14.5">
      <c r="A197" s="61"/>
      <c r="B197" s="61"/>
      <c r="C197" s="62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</row>
    <row r="198" spans="1:138" ht="14.5">
      <c r="A198" s="61"/>
      <c r="B198" s="61"/>
      <c r="C198" s="62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</row>
    <row r="199" spans="1:138" ht="14.5">
      <c r="A199" s="61"/>
      <c r="B199" s="61"/>
      <c r="C199" s="62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</row>
    <row r="200" spans="1:138" ht="14.5">
      <c r="A200" s="61"/>
      <c r="B200" s="61"/>
      <c r="C200" s="62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</row>
    <row r="201" spans="1:138" ht="14.5">
      <c r="A201" s="61"/>
      <c r="B201" s="61"/>
      <c r="C201" s="62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</row>
    <row r="202" spans="1:138" ht="14.5">
      <c r="A202" s="61"/>
      <c r="B202" s="61"/>
      <c r="C202" s="62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</row>
    <row r="203" spans="1:138" ht="14.5">
      <c r="A203" s="61"/>
      <c r="B203" s="61"/>
      <c r="C203" s="62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</row>
    <row r="204" spans="1:138" ht="14.5">
      <c r="A204" s="61"/>
      <c r="B204" s="61"/>
      <c r="C204" s="62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</row>
    <row r="205" spans="1:138" ht="14.5">
      <c r="A205" s="61"/>
      <c r="B205" s="61"/>
      <c r="C205" s="62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</row>
    <row r="206" spans="1:138" ht="14.5">
      <c r="A206" s="61"/>
      <c r="B206" s="61"/>
      <c r="C206" s="62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</row>
    <row r="207" spans="1:138" ht="14.5">
      <c r="A207" s="61"/>
      <c r="B207" s="61"/>
      <c r="C207" s="62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</row>
    <row r="208" spans="1:138" ht="14.5">
      <c r="A208" s="61"/>
      <c r="B208" s="61"/>
      <c r="C208" s="62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</row>
    <row r="209" spans="1:138" ht="14.5">
      <c r="A209" s="61"/>
      <c r="B209" s="61"/>
      <c r="C209" s="62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</row>
    <row r="210" spans="1:138" ht="14.5">
      <c r="A210" s="61"/>
      <c r="B210" s="61"/>
      <c r="C210" s="62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</row>
    <row r="211" spans="1:138" ht="14.5">
      <c r="A211" s="61"/>
      <c r="B211" s="61"/>
      <c r="C211" s="62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</row>
    <row r="212" spans="1:138" ht="14.5">
      <c r="A212" s="61"/>
      <c r="B212" s="61"/>
      <c r="C212" s="62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</row>
    <row r="213" spans="1:138" ht="14.5">
      <c r="A213" s="61"/>
      <c r="B213" s="61"/>
      <c r="C213" s="62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</row>
    <row r="214" spans="1:138" ht="14.5">
      <c r="A214" s="61"/>
      <c r="B214" s="61"/>
      <c r="C214" s="62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</row>
    <row r="215" spans="1:138" ht="14.5">
      <c r="A215" s="61"/>
      <c r="B215" s="61"/>
      <c r="C215" s="62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</row>
    <row r="216" spans="1:138" ht="14.5">
      <c r="A216" s="61"/>
      <c r="B216" s="61"/>
      <c r="C216" s="62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</row>
    <row r="217" spans="1:138" ht="14.5">
      <c r="A217" s="61"/>
      <c r="B217" s="61"/>
      <c r="C217" s="62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</row>
    <row r="218" spans="1:138" ht="14.5">
      <c r="A218" s="61"/>
      <c r="B218" s="61"/>
      <c r="C218" s="62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</row>
    <row r="219" spans="1:138" ht="14.5">
      <c r="A219" s="61"/>
      <c r="B219" s="61"/>
      <c r="C219" s="62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</row>
    <row r="220" spans="1:138" ht="14.5">
      <c r="A220" s="61"/>
      <c r="B220" s="61"/>
      <c r="C220" s="62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</row>
    <row r="221" spans="1:138" ht="14.5">
      <c r="A221" s="61"/>
      <c r="B221" s="61"/>
      <c r="C221" s="62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</row>
    <row r="222" spans="1:138" ht="14.5">
      <c r="A222" s="61"/>
      <c r="B222" s="61"/>
      <c r="C222" s="62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</row>
    <row r="223" spans="1:138" ht="14.5">
      <c r="A223" s="61"/>
      <c r="B223" s="61"/>
      <c r="C223" s="62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</row>
    <row r="224" spans="1:138" ht="14.5">
      <c r="A224" s="61"/>
      <c r="B224" s="61"/>
      <c r="C224" s="62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</row>
    <row r="225" spans="1:138" ht="14.5">
      <c r="A225" s="61"/>
      <c r="B225" s="61"/>
      <c r="C225" s="62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</row>
    <row r="226" spans="1:138" ht="14.5">
      <c r="A226" s="61"/>
      <c r="B226" s="61"/>
      <c r="C226" s="62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</row>
    <row r="227" spans="1:138" ht="14.5">
      <c r="A227" s="61"/>
      <c r="B227" s="61"/>
      <c r="C227" s="62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</row>
    <row r="228" spans="1:138" ht="14.5">
      <c r="A228" s="61"/>
      <c r="B228" s="61"/>
      <c r="C228" s="62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</row>
    <row r="229" spans="1:138" ht="14.5">
      <c r="A229" s="61"/>
      <c r="B229" s="61"/>
      <c r="C229" s="62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</row>
    <row r="230" spans="1:138" ht="14.5">
      <c r="A230" s="61"/>
      <c r="B230" s="61"/>
      <c r="C230" s="62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</row>
    <row r="231" spans="1:138" ht="14.5">
      <c r="A231" s="61"/>
      <c r="B231" s="61"/>
      <c r="C231" s="62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</row>
    <row r="232" spans="1:138" ht="14.5">
      <c r="A232" s="61"/>
      <c r="B232" s="61"/>
      <c r="C232" s="62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</row>
    <row r="233" spans="1:138" ht="14.5">
      <c r="A233" s="61"/>
      <c r="B233" s="61"/>
      <c r="C233" s="62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</row>
    <row r="234" spans="1:138" ht="14.5">
      <c r="A234" s="61"/>
      <c r="B234" s="61"/>
      <c r="C234" s="62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</row>
    <row r="235" spans="1:138" ht="14.5">
      <c r="A235" s="61"/>
      <c r="B235" s="61"/>
      <c r="C235" s="62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</row>
    <row r="236" spans="1:138" ht="14.5">
      <c r="A236" s="61"/>
      <c r="B236" s="61"/>
      <c r="C236" s="62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</row>
    <row r="237" spans="1:138" ht="14.5">
      <c r="A237" s="61"/>
      <c r="B237" s="61"/>
      <c r="C237" s="62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</row>
    <row r="238" spans="1:138" ht="14.5">
      <c r="A238" s="61"/>
      <c r="B238" s="61"/>
      <c r="C238" s="62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</row>
    <row r="239" spans="1:138" ht="14.5">
      <c r="A239" s="61"/>
      <c r="B239" s="61"/>
      <c r="C239" s="62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</row>
    <row r="240" spans="1:138" ht="14.5">
      <c r="A240" s="61"/>
      <c r="B240" s="61"/>
      <c r="C240" s="62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</row>
    <row r="241" spans="1:138" ht="14.5">
      <c r="A241" s="61"/>
      <c r="B241" s="61"/>
      <c r="C241" s="62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</row>
    <row r="242" spans="1:138" ht="14.5">
      <c r="A242" s="61"/>
      <c r="B242" s="61"/>
      <c r="C242" s="62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</row>
    <row r="243" spans="1:138" ht="14.5">
      <c r="A243" s="61"/>
      <c r="B243" s="61"/>
      <c r="C243" s="62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</row>
    <row r="244" spans="1:138" ht="14.5">
      <c r="A244" s="61"/>
      <c r="B244" s="61"/>
      <c r="C244" s="62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</row>
    <row r="245" spans="1:138" ht="14.5">
      <c r="A245" s="61"/>
      <c r="B245" s="61"/>
      <c r="C245" s="62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</row>
    <row r="246" spans="1:138" ht="14.5">
      <c r="A246" s="61"/>
      <c r="B246" s="61"/>
      <c r="C246" s="62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</row>
    <row r="247" spans="1:138" ht="14.5">
      <c r="A247" s="61"/>
      <c r="B247" s="61"/>
      <c r="C247" s="62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</row>
    <row r="248" spans="1:138" ht="14.5">
      <c r="A248" s="61"/>
      <c r="B248" s="61"/>
      <c r="C248" s="62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</row>
    <row r="249" spans="1:138" ht="14.5">
      <c r="A249" s="61"/>
      <c r="B249" s="61"/>
      <c r="C249" s="62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</row>
    <row r="250" spans="1:138" ht="14.5">
      <c r="A250" s="61"/>
      <c r="B250" s="61"/>
      <c r="C250" s="62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</row>
    <row r="251" spans="1:138" ht="14.5">
      <c r="A251" s="61"/>
      <c r="B251" s="61"/>
      <c r="C251" s="62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</row>
    <row r="252" spans="1:138" ht="14.5">
      <c r="A252" s="61"/>
      <c r="B252" s="61"/>
      <c r="C252" s="62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</row>
    <row r="253" spans="1:138" ht="14.5">
      <c r="A253" s="61"/>
      <c r="B253" s="61"/>
      <c r="C253" s="62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</row>
    <row r="254" spans="1:138" ht="14.5">
      <c r="A254" s="61"/>
      <c r="B254" s="61"/>
      <c r="C254" s="62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</row>
    <row r="255" spans="1:138" ht="14.5">
      <c r="A255" s="61"/>
      <c r="B255" s="61"/>
      <c r="C255" s="62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</row>
    <row r="256" spans="1:138" ht="14.5">
      <c r="A256" s="61"/>
      <c r="B256" s="61"/>
      <c r="C256" s="62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</row>
    <row r="257" spans="1:138" ht="14.5">
      <c r="A257" s="61"/>
      <c r="B257" s="61"/>
      <c r="C257" s="62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</row>
    <row r="258" spans="1:138" ht="14.5">
      <c r="A258" s="61"/>
      <c r="B258" s="61"/>
      <c r="C258" s="62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</row>
    <row r="259" spans="1:138" ht="14.5">
      <c r="A259" s="61"/>
      <c r="B259" s="61"/>
      <c r="C259" s="62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</row>
    <row r="260" spans="1:138" ht="14.5">
      <c r="A260" s="61"/>
      <c r="B260" s="61"/>
      <c r="C260" s="62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</row>
    <row r="261" spans="1:138" ht="14.5">
      <c r="A261" s="61"/>
      <c r="B261" s="61"/>
      <c r="C261" s="62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</row>
    <row r="262" spans="1:138" ht="14.5">
      <c r="A262" s="61"/>
      <c r="B262" s="61"/>
      <c r="C262" s="62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</row>
    <row r="263" spans="1:138" ht="14.5">
      <c r="A263" s="61"/>
      <c r="B263" s="61"/>
      <c r="C263" s="62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</row>
    <row r="264" spans="1:138" ht="14.5">
      <c r="A264" s="61"/>
      <c r="B264" s="61"/>
      <c r="C264" s="62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</row>
    <row r="265" spans="1:138" ht="14.5">
      <c r="A265" s="61"/>
      <c r="B265" s="61"/>
      <c r="C265" s="62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</row>
    <row r="266" spans="1:138" ht="14.5">
      <c r="A266" s="61"/>
      <c r="B266" s="61"/>
      <c r="C266" s="62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</row>
    <row r="267" spans="1:138" ht="14.5">
      <c r="A267" s="61"/>
      <c r="B267" s="61"/>
      <c r="C267" s="62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</row>
    <row r="268" spans="1:138" ht="14.5">
      <c r="A268" s="61"/>
      <c r="B268" s="61"/>
      <c r="C268" s="62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</row>
    <row r="269" spans="1:138" ht="14.5">
      <c r="A269" s="61"/>
      <c r="B269" s="61"/>
      <c r="C269" s="62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</row>
    <row r="270" spans="1:138" ht="14.5">
      <c r="A270" s="61"/>
      <c r="B270" s="61"/>
      <c r="C270" s="62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</row>
    <row r="271" spans="1:138" ht="14.5">
      <c r="A271" s="61"/>
      <c r="B271" s="61"/>
      <c r="C271" s="62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</row>
    <row r="272" spans="1:138" ht="14.5">
      <c r="A272" s="61"/>
      <c r="B272" s="61"/>
      <c r="C272" s="62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</row>
    <row r="273" spans="1:138" ht="14.5">
      <c r="A273" s="61"/>
      <c r="B273" s="61"/>
      <c r="C273" s="62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</row>
    <row r="274" spans="1:138" ht="14.5">
      <c r="A274" s="61"/>
      <c r="B274" s="61"/>
      <c r="C274" s="62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</row>
    <row r="275" spans="1:138" ht="14.5">
      <c r="A275" s="61"/>
      <c r="B275" s="61"/>
      <c r="C275" s="62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</row>
    <row r="276" spans="1:138" ht="14.5">
      <c r="A276" s="61"/>
      <c r="B276" s="61"/>
      <c r="C276" s="62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</row>
    <row r="277" spans="1:138" ht="14.5">
      <c r="A277" s="61"/>
      <c r="B277" s="61"/>
      <c r="C277" s="62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</row>
    <row r="278" spans="1:138" ht="14.5">
      <c r="A278" s="61"/>
      <c r="B278" s="61"/>
      <c r="C278" s="62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</row>
    <row r="279" spans="1:138" ht="14.5">
      <c r="A279" s="61"/>
      <c r="B279" s="61"/>
      <c r="C279" s="62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</row>
    <row r="280" spans="1:138" ht="14.5">
      <c r="A280" s="61"/>
      <c r="B280" s="61"/>
      <c r="C280" s="6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</row>
    <row r="281" spans="1:138" ht="14.5">
      <c r="A281" s="61"/>
      <c r="B281" s="61"/>
      <c r="C281" s="62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</row>
    <row r="282" spans="1:138" ht="14.5">
      <c r="A282" s="61"/>
      <c r="B282" s="61"/>
      <c r="C282" s="62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</row>
    <row r="283" spans="1:138" ht="14.5">
      <c r="A283" s="61"/>
      <c r="B283" s="61"/>
      <c r="C283" s="62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</row>
    <row r="284" spans="1:138" ht="14.5">
      <c r="A284" s="61"/>
      <c r="B284" s="61"/>
      <c r="C284" s="62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</row>
    <row r="285" spans="1:138" ht="14.5">
      <c r="A285" s="61"/>
      <c r="B285" s="61"/>
      <c r="C285" s="62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</row>
    <row r="286" spans="1:138" ht="14.5">
      <c r="A286" s="61"/>
      <c r="B286" s="61"/>
      <c r="C286" s="62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</row>
    <row r="287" spans="1:138" ht="14.5">
      <c r="A287" s="61"/>
      <c r="B287" s="61"/>
      <c r="C287" s="62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</row>
    <row r="288" spans="1:138" ht="14.5">
      <c r="A288" s="61"/>
      <c r="B288" s="61"/>
      <c r="C288" s="62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</row>
    <row r="289" spans="1:138" ht="14.5">
      <c r="A289" s="61"/>
      <c r="B289" s="61"/>
      <c r="C289" s="62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</row>
    <row r="290" spans="1:138" ht="14.5">
      <c r="A290" s="61"/>
      <c r="B290" s="61"/>
      <c r="C290" s="62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</row>
    <row r="291" spans="1:138" ht="14.5">
      <c r="A291" s="61"/>
      <c r="B291" s="61"/>
      <c r="C291" s="62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</row>
    <row r="292" spans="1:138" ht="14.5">
      <c r="A292" s="61"/>
      <c r="B292" s="61"/>
      <c r="C292" s="62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</row>
    <row r="293" spans="1:138" ht="14.5">
      <c r="A293" s="61"/>
      <c r="B293" s="61"/>
      <c r="C293" s="62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</row>
    <row r="294" spans="1:138" ht="14.5">
      <c r="A294" s="61"/>
      <c r="B294" s="61"/>
      <c r="C294" s="62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</row>
    <row r="295" spans="1:138" ht="14.5">
      <c r="A295" s="61"/>
      <c r="B295" s="61"/>
      <c r="C295" s="62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</row>
    <row r="296" spans="1:138" ht="14.5">
      <c r="A296" s="61"/>
      <c r="B296" s="61"/>
      <c r="C296" s="62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</row>
    <row r="297" spans="1:138" ht="14.5">
      <c r="A297" s="61"/>
      <c r="B297" s="61"/>
      <c r="C297" s="62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</row>
    <row r="298" spans="1:138" ht="14.5">
      <c r="A298" s="61"/>
      <c r="B298" s="61"/>
      <c r="C298" s="62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</row>
    <row r="299" spans="1:138" ht="14.5">
      <c r="A299" s="61"/>
      <c r="B299" s="61"/>
      <c r="C299" s="62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</row>
    <row r="300" spans="1:138" ht="14.5">
      <c r="A300" s="61"/>
      <c r="B300" s="61"/>
      <c r="C300" s="62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</row>
    <row r="301" spans="1:138" ht="14.5">
      <c r="A301" s="61"/>
      <c r="B301" s="61"/>
      <c r="C301" s="62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</row>
    <row r="302" spans="1:138" ht="14.5">
      <c r="A302" s="61"/>
      <c r="B302" s="61"/>
      <c r="C302" s="62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</row>
    <row r="303" spans="1:138" ht="14.5">
      <c r="A303" s="61"/>
      <c r="B303" s="61"/>
      <c r="C303" s="62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</row>
    <row r="304" spans="1:138" ht="14.5">
      <c r="A304" s="61"/>
      <c r="B304" s="61"/>
      <c r="C304" s="62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</row>
    <row r="305" spans="1:138" ht="14.5">
      <c r="A305" s="61"/>
      <c r="B305" s="61"/>
      <c r="C305" s="62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</row>
    <row r="306" spans="1:138" ht="14.5">
      <c r="A306" s="61"/>
      <c r="B306" s="61"/>
      <c r="C306" s="62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</row>
    <row r="307" spans="1:138" ht="14.5">
      <c r="A307" s="61"/>
      <c r="B307" s="61"/>
      <c r="C307" s="62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</row>
    <row r="308" spans="1:138" ht="14.5">
      <c r="A308" s="61"/>
      <c r="B308" s="61"/>
      <c r="C308" s="62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</row>
    <row r="309" spans="1:138" ht="14.5">
      <c r="A309" s="61"/>
      <c r="B309" s="61"/>
      <c r="C309" s="62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</row>
    <row r="310" spans="1:138" ht="14.5">
      <c r="A310" s="61"/>
      <c r="B310" s="61"/>
      <c r="C310" s="62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</row>
    <row r="311" spans="1:138" ht="14.5">
      <c r="A311" s="61"/>
      <c r="B311" s="61"/>
      <c r="C311" s="62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</row>
    <row r="312" spans="1:138" ht="14.5">
      <c r="A312" s="61"/>
      <c r="B312" s="61"/>
      <c r="C312" s="62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</row>
    <row r="313" spans="1:138" ht="14.5">
      <c r="A313" s="61"/>
      <c r="B313" s="61"/>
      <c r="C313" s="62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</row>
    <row r="314" spans="1:138" ht="14.5">
      <c r="A314" s="61"/>
      <c r="B314" s="61"/>
      <c r="C314" s="62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</row>
    <row r="315" spans="1:138" ht="14.5">
      <c r="A315" s="61"/>
      <c r="B315" s="61"/>
      <c r="C315" s="62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</row>
    <row r="316" spans="1:138" ht="14.5">
      <c r="A316" s="61"/>
      <c r="B316" s="61"/>
      <c r="C316" s="62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</row>
    <row r="317" spans="1:138" ht="14.5">
      <c r="A317" s="61"/>
      <c r="B317" s="61"/>
      <c r="C317" s="62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</row>
    <row r="318" spans="1:138" ht="14.5">
      <c r="A318" s="61"/>
      <c r="B318" s="61"/>
      <c r="C318" s="62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</row>
    <row r="319" spans="1:138" ht="14.5">
      <c r="A319" s="61"/>
      <c r="B319" s="61"/>
      <c r="C319" s="62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</row>
    <row r="320" spans="1:138" ht="14.5">
      <c r="A320" s="61"/>
      <c r="B320" s="61"/>
      <c r="C320" s="62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</row>
    <row r="321" spans="1:138" ht="14.5">
      <c r="A321" s="61"/>
      <c r="B321" s="61"/>
      <c r="C321" s="62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</row>
    <row r="322" spans="1:138" ht="14.5">
      <c r="A322" s="61"/>
      <c r="B322" s="61"/>
      <c r="C322" s="62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</row>
    <row r="323" spans="1:138" ht="14.5">
      <c r="A323" s="61"/>
      <c r="B323" s="61"/>
      <c r="C323" s="62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</row>
    <row r="324" spans="1:138" ht="14.5">
      <c r="A324" s="61"/>
      <c r="B324" s="61"/>
      <c r="C324" s="62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</row>
    <row r="325" spans="1:138" ht="14.5">
      <c r="A325" s="61"/>
      <c r="B325" s="61"/>
      <c r="C325" s="62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</row>
    <row r="326" spans="1:138" ht="14.5">
      <c r="A326" s="61"/>
      <c r="B326" s="61"/>
      <c r="C326" s="62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</row>
    <row r="327" spans="1:138" ht="14.5">
      <c r="A327" s="61"/>
      <c r="B327" s="61"/>
      <c r="C327" s="62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</row>
    <row r="328" spans="1:138" ht="14.5">
      <c r="A328" s="61"/>
      <c r="B328" s="61"/>
      <c r="C328" s="62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</row>
    <row r="329" spans="1:138" ht="14.5">
      <c r="A329" s="61"/>
      <c r="B329" s="61"/>
      <c r="C329" s="62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</row>
    <row r="330" spans="1:138" ht="14.5">
      <c r="A330" s="61"/>
      <c r="B330" s="61"/>
      <c r="C330" s="62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</row>
    <row r="331" spans="1:138" ht="14.5">
      <c r="A331" s="61"/>
      <c r="B331" s="61"/>
      <c r="C331" s="62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</row>
    <row r="332" spans="1:138" ht="14.5">
      <c r="A332" s="61"/>
      <c r="B332" s="61"/>
      <c r="C332" s="62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</row>
    <row r="333" spans="1:138" ht="14.5">
      <c r="A333" s="61"/>
      <c r="B333" s="61"/>
      <c r="C333" s="62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</row>
    <row r="334" spans="1:138" ht="14.5">
      <c r="A334" s="61"/>
      <c r="B334" s="61"/>
      <c r="C334" s="62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</row>
    <row r="335" spans="1:138" ht="14.5">
      <c r="A335" s="61"/>
      <c r="B335" s="61"/>
      <c r="C335" s="62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</row>
    <row r="336" spans="1:138" ht="14.5">
      <c r="A336" s="61"/>
      <c r="B336" s="61"/>
      <c r="C336" s="62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</row>
    <row r="337" spans="1:138" ht="14.5">
      <c r="A337" s="61"/>
      <c r="B337" s="61"/>
      <c r="C337" s="62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</row>
    <row r="338" spans="1:138" ht="14.5">
      <c r="A338" s="61"/>
      <c r="B338" s="61"/>
      <c r="C338" s="62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</row>
    <row r="339" spans="1:138" ht="14.5">
      <c r="A339" s="61"/>
      <c r="B339" s="61"/>
      <c r="C339" s="62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</row>
    <row r="340" spans="1:138" ht="14.5">
      <c r="A340" s="61"/>
      <c r="B340" s="61"/>
      <c r="C340" s="62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</row>
    <row r="341" spans="1:138" ht="14.5">
      <c r="A341" s="61"/>
      <c r="B341" s="61"/>
      <c r="C341" s="62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</row>
    <row r="342" spans="1:138" ht="14.5">
      <c r="A342" s="61"/>
      <c r="B342" s="61"/>
      <c r="C342" s="62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</row>
    <row r="343" spans="1:138" ht="14.5">
      <c r="A343" s="61"/>
      <c r="B343" s="61"/>
      <c r="C343" s="62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</row>
    <row r="344" spans="1:138" ht="14.5">
      <c r="A344" s="61"/>
      <c r="B344" s="61"/>
      <c r="C344" s="62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</row>
    <row r="345" spans="1:138" ht="14.5">
      <c r="A345" s="61"/>
      <c r="B345" s="61"/>
      <c r="C345" s="62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</row>
    <row r="346" spans="1:138" ht="14.5">
      <c r="A346" s="61"/>
      <c r="B346" s="61"/>
      <c r="C346" s="62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</row>
    <row r="347" spans="1:138" ht="14.5">
      <c r="A347" s="61"/>
      <c r="B347" s="61"/>
      <c r="C347" s="62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</row>
    <row r="348" spans="1:138" ht="14.5">
      <c r="A348" s="61"/>
      <c r="B348" s="61"/>
      <c r="C348" s="62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</row>
    <row r="349" spans="1:138" ht="14.5">
      <c r="A349" s="61"/>
      <c r="B349" s="61"/>
      <c r="C349" s="62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</row>
    <row r="350" spans="1:138" ht="14.5">
      <c r="A350" s="61"/>
      <c r="B350" s="61"/>
      <c r="C350" s="62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</row>
    <row r="351" spans="1:138" ht="14.5">
      <c r="A351" s="61"/>
      <c r="B351" s="61"/>
      <c r="C351" s="62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</row>
    <row r="352" spans="1:138" ht="14.5">
      <c r="A352" s="61"/>
      <c r="B352" s="61"/>
      <c r="C352" s="62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</row>
    <row r="353" spans="1:138" ht="14.5">
      <c r="A353" s="61"/>
      <c r="B353" s="61"/>
      <c r="C353" s="62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</row>
    <row r="354" spans="1:138" ht="14.5">
      <c r="A354" s="61"/>
      <c r="B354" s="61"/>
      <c r="C354" s="62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</row>
    <row r="355" spans="1:138" ht="14.5">
      <c r="A355" s="61"/>
      <c r="B355" s="61"/>
      <c r="C355" s="62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</row>
    <row r="356" spans="1:138" ht="14.5">
      <c r="A356" s="61"/>
      <c r="B356" s="61"/>
      <c r="C356" s="62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</row>
    <row r="357" spans="1:138" ht="14.5">
      <c r="A357" s="61"/>
      <c r="B357" s="61"/>
      <c r="C357" s="62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</row>
    <row r="358" spans="1:138" ht="14.5">
      <c r="A358" s="61"/>
      <c r="B358" s="61"/>
      <c r="C358" s="62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</row>
    <row r="359" spans="1:138" ht="14.5">
      <c r="A359" s="61"/>
      <c r="B359" s="61"/>
      <c r="C359" s="62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</row>
    <row r="360" spans="1:138" ht="14.5">
      <c r="A360" s="61"/>
      <c r="B360" s="61"/>
      <c r="C360" s="62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</row>
    <row r="361" spans="1:138" ht="14.5">
      <c r="A361" s="61"/>
      <c r="B361" s="61"/>
      <c r="C361" s="62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</row>
    <row r="362" spans="1:138" ht="14.5">
      <c r="A362" s="61"/>
      <c r="B362" s="61"/>
      <c r="C362" s="62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</row>
    <row r="363" spans="1:138" ht="14.5">
      <c r="A363" s="61"/>
      <c r="B363" s="61"/>
      <c r="C363" s="62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</row>
    <row r="364" spans="1:138" ht="14.5">
      <c r="A364" s="61"/>
      <c r="B364" s="61"/>
      <c r="C364" s="62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</row>
    <row r="365" spans="1:138" ht="14.5">
      <c r="A365" s="61"/>
      <c r="B365" s="61"/>
      <c r="C365" s="62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</row>
    <row r="366" spans="1:138" ht="14.5">
      <c r="A366" s="61"/>
      <c r="B366" s="61"/>
      <c r="C366" s="62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</row>
    <row r="367" spans="1:138" ht="14.5">
      <c r="A367" s="61"/>
      <c r="B367" s="61"/>
      <c r="C367" s="62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</row>
    <row r="368" spans="1:138" ht="14.5">
      <c r="A368" s="61"/>
      <c r="B368" s="61"/>
      <c r="C368" s="62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</row>
    <row r="369" spans="1:138" ht="14.5">
      <c r="A369" s="61"/>
      <c r="B369" s="61"/>
      <c r="C369" s="62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</row>
    <row r="370" spans="1:138" ht="14.5">
      <c r="A370" s="61"/>
      <c r="B370" s="61"/>
      <c r="C370" s="62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</row>
    <row r="371" spans="1:138" ht="14.5">
      <c r="A371" s="61"/>
      <c r="B371" s="61"/>
      <c r="C371" s="62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</row>
    <row r="372" spans="1:138" ht="14.5">
      <c r="A372" s="61"/>
      <c r="B372" s="61"/>
      <c r="C372" s="62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</row>
    <row r="373" spans="1:138" ht="14.5">
      <c r="A373" s="61"/>
      <c r="B373" s="61"/>
      <c r="C373" s="62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</row>
    <row r="374" spans="1:138" ht="14.5">
      <c r="A374" s="61"/>
      <c r="B374" s="61"/>
      <c r="C374" s="62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</row>
    <row r="375" spans="1:138" ht="14.5">
      <c r="A375" s="61"/>
      <c r="B375" s="61"/>
      <c r="C375" s="62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</row>
    <row r="376" spans="1:138" ht="14.5">
      <c r="A376" s="61"/>
      <c r="B376" s="61"/>
      <c r="C376" s="62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</row>
    <row r="377" spans="1:138" ht="14.5">
      <c r="A377" s="61"/>
      <c r="B377" s="61"/>
      <c r="C377" s="62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</row>
    <row r="378" spans="1:138" ht="14.5">
      <c r="A378" s="61"/>
      <c r="B378" s="61"/>
      <c r="C378" s="62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</row>
    <row r="379" spans="1:138" ht="14.5">
      <c r="A379" s="61"/>
      <c r="B379" s="61"/>
      <c r="C379" s="62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</row>
    <row r="380" spans="1:138" ht="14.5">
      <c r="A380" s="61"/>
      <c r="B380" s="61"/>
      <c r="C380" s="62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</row>
    <row r="381" spans="1:138" ht="14.5">
      <c r="A381" s="61"/>
      <c r="B381" s="61"/>
      <c r="C381" s="62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</row>
    <row r="382" spans="1:138" ht="14.5">
      <c r="A382" s="61"/>
      <c r="B382" s="61"/>
      <c r="C382" s="62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</row>
    <row r="383" spans="1:138" ht="14.5">
      <c r="A383" s="61"/>
      <c r="B383" s="61"/>
      <c r="C383" s="62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</row>
    <row r="384" spans="1:138" ht="14.5">
      <c r="A384" s="61"/>
      <c r="B384" s="61"/>
      <c r="C384" s="62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</row>
    <row r="385" spans="1:138" ht="14.5">
      <c r="A385" s="61"/>
      <c r="B385" s="61"/>
      <c r="C385" s="62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</row>
    <row r="386" spans="1:138" ht="14.5">
      <c r="A386" s="61"/>
      <c r="B386" s="61"/>
      <c r="C386" s="62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</row>
    <row r="387" spans="1:138" ht="14.5">
      <c r="A387" s="61"/>
      <c r="B387" s="61"/>
      <c r="C387" s="62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</row>
    <row r="388" spans="1:138" ht="14.5">
      <c r="A388" s="61"/>
      <c r="B388" s="61"/>
      <c r="C388" s="62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</row>
    <row r="389" spans="1:138" ht="14.5">
      <c r="A389" s="61"/>
      <c r="B389" s="61"/>
      <c r="C389" s="62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</row>
    <row r="390" spans="1:138" ht="14.5">
      <c r="A390" s="61"/>
      <c r="B390" s="61"/>
      <c r="C390" s="62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</row>
    <row r="391" spans="1:138" ht="14.5">
      <c r="A391" s="61"/>
      <c r="B391" s="61"/>
      <c r="C391" s="62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</row>
    <row r="392" spans="1:138" ht="14.5">
      <c r="A392" s="61"/>
      <c r="B392" s="61"/>
      <c r="C392" s="62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</row>
    <row r="393" spans="1:138" ht="14.5">
      <c r="A393" s="61"/>
      <c r="B393" s="61"/>
      <c r="C393" s="62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</row>
    <row r="394" spans="1:138" ht="14.5">
      <c r="A394" s="61"/>
      <c r="B394" s="61"/>
      <c r="C394" s="62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</row>
    <row r="395" spans="1:138" ht="14.5">
      <c r="A395" s="61"/>
      <c r="B395" s="61"/>
      <c r="C395" s="62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</row>
    <row r="396" spans="1:138" ht="14.5">
      <c r="A396" s="61"/>
      <c r="B396" s="61"/>
      <c r="C396" s="62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</row>
    <row r="397" spans="1:138" ht="14.5">
      <c r="A397" s="61"/>
      <c r="B397" s="61"/>
      <c r="C397" s="62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</row>
    <row r="398" spans="1:138" ht="14.5">
      <c r="A398" s="61"/>
      <c r="B398" s="61"/>
      <c r="C398" s="62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</row>
    <row r="399" spans="1:138" ht="14.5">
      <c r="A399" s="61"/>
      <c r="B399" s="61"/>
      <c r="C399" s="62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</row>
    <row r="400" spans="1:138" ht="14.5">
      <c r="A400" s="61"/>
      <c r="B400" s="61"/>
      <c r="C400" s="62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</row>
    <row r="401" spans="1:138" ht="14.5">
      <c r="A401" s="61"/>
      <c r="B401" s="61"/>
      <c r="C401" s="62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</row>
    <row r="402" spans="1:138" ht="14.5">
      <c r="A402" s="61"/>
      <c r="B402" s="61"/>
      <c r="C402" s="62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</row>
    <row r="403" spans="1:138" ht="14.5">
      <c r="A403" s="61"/>
      <c r="B403" s="61"/>
      <c r="C403" s="62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</row>
    <row r="404" spans="1:138" ht="14.5">
      <c r="A404" s="61"/>
      <c r="B404" s="61"/>
      <c r="C404" s="62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</row>
    <row r="405" spans="1:138" ht="14.5">
      <c r="A405" s="61"/>
      <c r="B405" s="61"/>
      <c r="C405" s="62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</row>
    <row r="406" spans="1:138" ht="14.5">
      <c r="A406" s="61"/>
      <c r="B406" s="61"/>
      <c r="C406" s="62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</row>
    <row r="407" spans="1:138" ht="14.5">
      <c r="A407" s="61"/>
      <c r="B407" s="61"/>
      <c r="C407" s="62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</row>
    <row r="408" spans="1:138" ht="14.5">
      <c r="A408" s="61"/>
      <c r="B408" s="61"/>
      <c r="C408" s="62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</row>
    <row r="409" spans="1:138" ht="14.5">
      <c r="A409" s="61"/>
      <c r="B409" s="61"/>
      <c r="C409" s="62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</row>
    <row r="410" spans="1:138" ht="14.5">
      <c r="A410" s="61"/>
      <c r="B410" s="61"/>
      <c r="C410" s="62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</row>
    <row r="411" spans="1:138" ht="14.5">
      <c r="A411" s="61"/>
      <c r="B411" s="61"/>
      <c r="C411" s="62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</row>
    <row r="412" spans="1:138" ht="14.5">
      <c r="A412" s="61"/>
      <c r="B412" s="61"/>
      <c r="C412" s="62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</row>
    <row r="413" spans="1:138" ht="14.5">
      <c r="A413" s="61"/>
      <c r="B413" s="61"/>
      <c r="C413" s="62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</row>
    <row r="414" spans="1:138" ht="14.5">
      <c r="A414" s="61"/>
      <c r="B414" s="61"/>
      <c r="C414" s="62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</row>
    <row r="415" spans="1:138" ht="14.5">
      <c r="A415" s="61"/>
      <c r="B415" s="61"/>
      <c r="C415" s="62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</row>
    <row r="416" spans="1:138" ht="14.5">
      <c r="A416" s="61"/>
      <c r="B416" s="61"/>
      <c r="C416" s="62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</row>
    <row r="417" spans="1:138" ht="14.5">
      <c r="A417" s="61"/>
      <c r="B417" s="61"/>
      <c r="C417" s="62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</row>
    <row r="418" spans="1:138" ht="14.5">
      <c r="A418" s="61"/>
      <c r="B418" s="61"/>
      <c r="C418" s="62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</row>
    <row r="419" spans="1:138" ht="14.5">
      <c r="A419" s="61"/>
      <c r="B419" s="61"/>
      <c r="C419" s="62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</row>
    <row r="420" spans="1:138" ht="14.5">
      <c r="A420" s="61"/>
      <c r="B420" s="61"/>
      <c r="C420" s="62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</row>
    <row r="421" spans="1:138" ht="14.5">
      <c r="A421" s="61"/>
      <c r="B421" s="61"/>
      <c r="C421" s="62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</row>
    <row r="422" spans="1:138" ht="14.5">
      <c r="A422" s="61"/>
      <c r="B422" s="61"/>
      <c r="C422" s="62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</row>
    <row r="423" spans="1:138" ht="14.5">
      <c r="A423" s="61"/>
      <c r="B423" s="61"/>
      <c r="C423" s="62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</row>
    <row r="424" spans="1:138" ht="14.5">
      <c r="A424" s="61"/>
      <c r="B424" s="61"/>
      <c r="C424" s="62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</row>
    <row r="425" spans="1:138" ht="14.5">
      <c r="A425" s="61"/>
      <c r="B425" s="61"/>
      <c r="C425" s="62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</row>
    <row r="426" spans="1:138" ht="14.5">
      <c r="A426" s="61"/>
      <c r="B426" s="61"/>
      <c r="C426" s="62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</row>
    <row r="427" spans="1:138" ht="14.5">
      <c r="A427" s="61"/>
      <c r="B427" s="61"/>
      <c r="C427" s="62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</row>
    <row r="428" spans="1:138" ht="14.5">
      <c r="A428" s="61"/>
      <c r="B428" s="61"/>
      <c r="C428" s="62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</row>
    <row r="429" spans="1:138" ht="14.5">
      <c r="A429" s="61"/>
      <c r="B429" s="61"/>
      <c r="C429" s="62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</row>
    <row r="430" spans="1:138" ht="14.5">
      <c r="A430" s="61"/>
      <c r="B430" s="61"/>
      <c r="C430" s="62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</row>
    <row r="431" spans="1:138" ht="14.5">
      <c r="A431" s="61"/>
      <c r="B431" s="61"/>
      <c r="C431" s="62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</row>
    <row r="432" spans="1:138" ht="14.5">
      <c r="A432" s="61"/>
      <c r="B432" s="61"/>
      <c r="C432" s="62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</row>
    <row r="433" spans="1:138" ht="14.5">
      <c r="A433" s="61"/>
      <c r="B433" s="61"/>
      <c r="C433" s="62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</row>
    <row r="434" spans="1:138" ht="14.5">
      <c r="A434" s="61"/>
      <c r="B434" s="61"/>
      <c r="C434" s="62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</row>
    <row r="435" spans="1:138" ht="14.5">
      <c r="A435" s="61"/>
      <c r="B435" s="61"/>
      <c r="C435" s="62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</row>
    <row r="436" spans="1:138" ht="14.5">
      <c r="A436" s="61"/>
      <c r="B436" s="61"/>
      <c r="C436" s="62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</row>
    <row r="437" spans="1:138" ht="14.5">
      <c r="A437" s="61"/>
      <c r="B437" s="61"/>
      <c r="C437" s="62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</row>
    <row r="438" spans="1:138" ht="14.5">
      <c r="A438" s="61"/>
      <c r="B438" s="61"/>
      <c r="C438" s="62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</row>
    <row r="439" spans="1:138" ht="14.5">
      <c r="A439" s="61"/>
      <c r="B439" s="61"/>
      <c r="C439" s="62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</row>
    <row r="440" spans="1:138" ht="14.5">
      <c r="A440" s="61"/>
      <c r="B440" s="61"/>
      <c r="C440" s="62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</row>
    <row r="441" spans="1:138" ht="14.5">
      <c r="A441" s="61"/>
      <c r="B441" s="61"/>
      <c r="C441" s="62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</row>
    <row r="442" spans="1:138" ht="14.5">
      <c r="A442" s="61"/>
      <c r="B442" s="61"/>
      <c r="C442" s="62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</row>
    <row r="443" spans="1:138" ht="14.5">
      <c r="A443" s="61"/>
      <c r="B443" s="61"/>
      <c r="C443" s="62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</row>
    <row r="444" spans="1:138" ht="14.5">
      <c r="A444" s="61"/>
      <c r="B444" s="61"/>
      <c r="C444" s="62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</row>
    <row r="445" spans="1:138" ht="14.5">
      <c r="A445" s="61"/>
      <c r="B445" s="61"/>
      <c r="C445" s="62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</row>
    <row r="446" spans="1:138" ht="14.5">
      <c r="A446" s="61"/>
      <c r="B446" s="61"/>
      <c r="C446" s="62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</row>
    <row r="447" spans="1:138" ht="14.5">
      <c r="A447" s="61"/>
      <c r="B447" s="61"/>
      <c r="C447" s="62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</row>
    <row r="448" spans="1:138" ht="14.5">
      <c r="A448" s="61"/>
      <c r="B448" s="61"/>
      <c r="C448" s="62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</row>
    <row r="449" spans="1:138" ht="14.5">
      <c r="A449" s="61"/>
      <c r="B449" s="61"/>
      <c r="C449" s="62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</row>
    <row r="450" spans="1:138" ht="14.5">
      <c r="A450" s="61"/>
      <c r="B450" s="61"/>
      <c r="C450" s="62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</row>
    <row r="451" spans="1:138" ht="14.5">
      <c r="A451" s="61"/>
      <c r="B451" s="61"/>
      <c r="C451" s="62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</row>
    <row r="452" spans="1:138" ht="14.5">
      <c r="A452" s="61"/>
      <c r="B452" s="61"/>
      <c r="C452" s="62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</row>
    <row r="453" spans="1:138" ht="14.5">
      <c r="A453" s="61"/>
      <c r="B453" s="61"/>
      <c r="C453" s="62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</row>
    <row r="454" spans="1:138" ht="14.5">
      <c r="A454" s="61"/>
      <c r="B454" s="61"/>
      <c r="C454" s="62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</row>
    <row r="455" spans="1:138" ht="14.5">
      <c r="A455" s="61"/>
      <c r="B455" s="61"/>
      <c r="C455" s="62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</row>
    <row r="456" spans="1:138" ht="14.5">
      <c r="A456" s="61"/>
      <c r="B456" s="61"/>
      <c r="C456" s="62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</row>
    <row r="457" spans="1:138" ht="14.5">
      <c r="A457" s="61"/>
      <c r="B457" s="61"/>
      <c r="C457" s="62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</row>
    <row r="458" spans="1:138" ht="14.5">
      <c r="A458" s="61"/>
      <c r="B458" s="61"/>
      <c r="C458" s="62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</row>
    <row r="459" spans="1:138" ht="14.5">
      <c r="A459" s="61"/>
      <c r="B459" s="61"/>
      <c r="C459" s="62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</row>
    <row r="460" spans="1:138" ht="14.5">
      <c r="A460" s="61"/>
      <c r="B460" s="61"/>
      <c r="C460" s="62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</row>
    <row r="461" spans="1:138" ht="14.5">
      <c r="A461" s="61"/>
      <c r="B461" s="61"/>
      <c r="C461" s="62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</row>
    <row r="462" spans="1:138" ht="14.5">
      <c r="A462" s="61"/>
      <c r="B462" s="61"/>
      <c r="C462" s="62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</row>
    <row r="463" spans="1:138" ht="14.5">
      <c r="A463" s="61"/>
      <c r="B463" s="61"/>
      <c r="C463" s="62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</row>
    <row r="464" spans="1:138" ht="14.5">
      <c r="A464" s="61"/>
      <c r="B464" s="61"/>
      <c r="C464" s="62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</row>
    <row r="465" spans="1:138" ht="14.5">
      <c r="A465" s="61"/>
      <c r="B465" s="61"/>
      <c r="C465" s="62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</row>
    <row r="466" spans="1:138" ht="14.5">
      <c r="A466" s="61"/>
      <c r="B466" s="61"/>
      <c r="C466" s="62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</row>
    <row r="467" spans="1:138" ht="14.5">
      <c r="A467" s="61"/>
      <c r="B467" s="61"/>
      <c r="C467" s="62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</row>
    <row r="468" spans="1:138" ht="14.5">
      <c r="A468" s="61"/>
      <c r="B468" s="61"/>
      <c r="C468" s="62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</row>
    <row r="469" spans="1:138" ht="14.5">
      <c r="A469" s="61"/>
      <c r="B469" s="61"/>
      <c r="C469" s="62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</row>
    <row r="470" spans="1:138" ht="14.5">
      <c r="A470" s="61"/>
      <c r="B470" s="61"/>
      <c r="C470" s="62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</row>
    <row r="471" spans="1:138" ht="14.5">
      <c r="A471" s="61"/>
      <c r="B471" s="61"/>
      <c r="C471" s="62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</row>
    <row r="472" spans="1:138" ht="14.5">
      <c r="A472" s="61"/>
      <c r="B472" s="61"/>
      <c r="C472" s="62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</row>
    <row r="473" spans="1:138" ht="14.5">
      <c r="A473" s="61"/>
      <c r="B473" s="61"/>
      <c r="C473" s="62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</row>
    <row r="474" spans="1:138" ht="14.5">
      <c r="A474" s="61"/>
      <c r="B474" s="61"/>
      <c r="C474" s="62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</row>
    <row r="475" spans="1:138" ht="14.5">
      <c r="A475" s="61"/>
      <c r="B475" s="61"/>
      <c r="C475" s="62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</row>
    <row r="476" spans="1:138" ht="14.5">
      <c r="A476" s="61"/>
      <c r="B476" s="61"/>
      <c r="C476" s="62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</row>
    <row r="477" spans="1:138" ht="14.5">
      <c r="A477" s="61"/>
      <c r="B477" s="61"/>
      <c r="C477" s="62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</row>
    <row r="478" spans="1:138" ht="14.5">
      <c r="A478" s="61"/>
      <c r="B478" s="61"/>
      <c r="C478" s="62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</row>
    <row r="479" spans="1:138" ht="14.5">
      <c r="A479" s="61"/>
      <c r="B479" s="61"/>
      <c r="C479" s="62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</row>
    <row r="480" spans="1:138" ht="14.5">
      <c r="A480" s="61"/>
      <c r="B480" s="61"/>
      <c r="C480" s="62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</row>
    <row r="481" spans="1:138" ht="14.5">
      <c r="A481" s="61"/>
      <c r="B481" s="61"/>
      <c r="C481" s="62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</row>
    <row r="482" spans="1:138" ht="14.5">
      <c r="A482" s="61"/>
      <c r="B482" s="61"/>
      <c r="C482" s="62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</row>
    <row r="483" spans="1:138" ht="14.5">
      <c r="A483" s="61"/>
      <c r="B483" s="61"/>
      <c r="C483" s="62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</row>
    <row r="484" spans="1:138" ht="14.5">
      <c r="A484" s="61"/>
      <c r="B484" s="61"/>
      <c r="C484" s="62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</row>
    <row r="485" spans="1:138" ht="14.5">
      <c r="A485" s="61"/>
      <c r="B485" s="61"/>
      <c r="C485" s="62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</row>
    <row r="486" spans="1:138" ht="14.5">
      <c r="A486" s="61"/>
      <c r="B486" s="61"/>
      <c r="C486" s="62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</row>
    <row r="487" spans="1:138" ht="14.5">
      <c r="A487" s="61"/>
      <c r="B487" s="61"/>
      <c r="C487" s="62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</row>
    <row r="488" spans="1:138" ht="14.5">
      <c r="A488" s="61"/>
      <c r="B488" s="61"/>
      <c r="C488" s="62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</row>
    <row r="489" spans="1:138" ht="14.5">
      <c r="A489" s="61"/>
      <c r="B489" s="61"/>
      <c r="C489" s="62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</row>
    <row r="490" spans="1:138" ht="14.5">
      <c r="A490" s="61"/>
      <c r="B490" s="61"/>
      <c r="C490" s="62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</row>
    <row r="491" spans="1:138" ht="14.5">
      <c r="A491" s="61"/>
      <c r="B491" s="61"/>
      <c r="C491" s="62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</row>
    <row r="492" spans="1:138" ht="14.5">
      <c r="A492" s="61"/>
      <c r="B492" s="61"/>
      <c r="C492" s="62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</row>
    <row r="493" spans="1:138" ht="14.5">
      <c r="A493" s="61"/>
      <c r="B493" s="61"/>
      <c r="C493" s="62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</row>
    <row r="494" spans="1:138" ht="14.5">
      <c r="A494" s="61"/>
      <c r="B494" s="61"/>
      <c r="C494" s="62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</row>
    <row r="495" spans="1:138" ht="14.5">
      <c r="A495" s="61"/>
      <c r="B495" s="61"/>
      <c r="C495" s="62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</row>
    <row r="496" spans="1:138" ht="14.5">
      <c r="A496" s="61"/>
      <c r="B496" s="61"/>
      <c r="C496" s="62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</row>
    <row r="497" spans="1:138" ht="14.5">
      <c r="A497" s="61"/>
      <c r="B497" s="61"/>
      <c r="C497" s="62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</row>
    <row r="498" spans="1:138" ht="14.5">
      <c r="A498" s="61"/>
      <c r="B498" s="61"/>
      <c r="C498" s="62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</row>
    <row r="499" spans="1:138" ht="14.5">
      <c r="A499" s="61"/>
      <c r="B499" s="61"/>
      <c r="C499" s="62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</row>
    <row r="500" spans="1:138" ht="14.5">
      <c r="A500" s="61"/>
      <c r="B500" s="61"/>
      <c r="C500" s="62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</row>
    <row r="501" spans="1:138" ht="14.5">
      <c r="A501" s="61"/>
      <c r="B501" s="61"/>
      <c r="C501" s="62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</row>
    <row r="502" spans="1:138" ht="14.5">
      <c r="A502" s="61"/>
      <c r="B502" s="61"/>
      <c r="C502" s="62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</row>
    <row r="503" spans="1:138" ht="14.5">
      <c r="A503" s="61"/>
      <c r="B503" s="61"/>
      <c r="C503" s="62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</row>
    <row r="504" spans="1:138" ht="14.5">
      <c r="A504" s="61"/>
      <c r="B504" s="61"/>
      <c r="C504" s="62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</row>
    <row r="505" spans="1:138" ht="14.5">
      <c r="A505" s="61"/>
      <c r="B505" s="61"/>
      <c r="C505" s="62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</row>
    <row r="506" spans="1:138" ht="14.5">
      <c r="A506" s="61"/>
      <c r="B506" s="61"/>
      <c r="C506" s="62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</row>
    <row r="507" spans="1:138" ht="14.5">
      <c r="A507" s="61"/>
      <c r="B507" s="61"/>
      <c r="C507" s="62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</row>
    <row r="508" spans="1:138" ht="14.5">
      <c r="A508" s="61"/>
      <c r="B508" s="61"/>
      <c r="C508" s="62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</row>
    <row r="509" spans="1:138" ht="14.5">
      <c r="A509" s="61"/>
      <c r="B509" s="61"/>
      <c r="C509" s="62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</row>
    <row r="510" spans="1:138" ht="14.5">
      <c r="A510" s="61"/>
      <c r="B510" s="61"/>
      <c r="C510" s="62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</row>
    <row r="511" spans="1:138" ht="14.5">
      <c r="A511" s="61"/>
      <c r="B511" s="61"/>
      <c r="C511" s="62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</row>
    <row r="512" spans="1:138" ht="14.5">
      <c r="A512" s="61"/>
      <c r="B512" s="61"/>
      <c r="C512" s="62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</row>
    <row r="513" spans="1:138" ht="14.5">
      <c r="A513" s="61"/>
      <c r="B513" s="61"/>
      <c r="C513" s="62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</row>
    <row r="514" spans="1:138" ht="14.5">
      <c r="A514" s="61"/>
      <c r="B514" s="61"/>
      <c r="C514" s="62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</row>
    <row r="515" spans="1:138" ht="14.5">
      <c r="A515" s="61"/>
      <c r="B515" s="61"/>
      <c r="C515" s="62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</row>
    <row r="516" spans="1:138" ht="14.5">
      <c r="A516" s="61"/>
      <c r="B516" s="61"/>
      <c r="C516" s="62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</row>
    <row r="517" spans="1:138" ht="14.5">
      <c r="A517" s="61"/>
      <c r="B517" s="61"/>
      <c r="C517" s="62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</row>
    <row r="518" spans="1:138" ht="14.5">
      <c r="A518" s="61"/>
      <c r="B518" s="61"/>
      <c r="C518" s="62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</row>
    <row r="519" spans="1:138" ht="14.5">
      <c r="A519" s="61"/>
      <c r="B519" s="61"/>
      <c r="C519" s="62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</row>
    <row r="520" spans="1:138" ht="14.5">
      <c r="A520" s="61"/>
      <c r="B520" s="61"/>
      <c r="C520" s="62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</row>
    <row r="521" spans="1:138" ht="14.5">
      <c r="A521" s="61"/>
      <c r="B521" s="61"/>
      <c r="C521" s="62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</row>
    <row r="522" spans="1:138" ht="14.5">
      <c r="A522" s="61"/>
      <c r="B522" s="61"/>
      <c r="C522" s="62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</row>
    <row r="523" spans="1:138" ht="14.5">
      <c r="A523" s="61"/>
      <c r="B523" s="61"/>
      <c r="C523" s="62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</row>
    <row r="524" spans="1:138" ht="14.5">
      <c r="A524" s="61"/>
      <c r="B524" s="61"/>
      <c r="C524" s="62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</row>
    <row r="525" spans="1:138" ht="14.5">
      <c r="A525" s="61"/>
      <c r="B525" s="61"/>
      <c r="C525" s="62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</row>
    <row r="526" spans="1:138" ht="14.5">
      <c r="A526" s="61"/>
      <c r="B526" s="61"/>
      <c r="C526" s="62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</row>
    <row r="527" spans="1:138" ht="14.5">
      <c r="A527" s="61"/>
      <c r="B527" s="61"/>
      <c r="C527" s="62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</row>
    <row r="528" spans="1:138" ht="14.5">
      <c r="A528" s="61"/>
      <c r="B528" s="61"/>
      <c r="C528" s="62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</row>
    <row r="529" spans="1:138" ht="14.5">
      <c r="A529" s="61"/>
      <c r="B529" s="61"/>
      <c r="C529" s="62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</row>
    <row r="530" spans="1:138" ht="14.5">
      <c r="A530" s="61"/>
      <c r="B530" s="61"/>
      <c r="C530" s="62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</row>
    <row r="531" spans="1:138" ht="14.5">
      <c r="A531" s="61"/>
      <c r="B531" s="61"/>
      <c r="C531" s="62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</row>
    <row r="532" spans="1:138" ht="14.5">
      <c r="A532" s="61"/>
      <c r="B532" s="61"/>
      <c r="C532" s="62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</row>
    <row r="533" spans="1:138" ht="14.5">
      <c r="A533" s="61"/>
      <c r="B533" s="61"/>
      <c r="C533" s="62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</row>
    <row r="534" spans="1:138" ht="14.5">
      <c r="A534" s="61"/>
      <c r="B534" s="61"/>
      <c r="C534" s="62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</row>
    <row r="535" spans="1:138" ht="14.5">
      <c r="A535" s="61"/>
      <c r="B535" s="61"/>
      <c r="C535" s="62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</row>
    <row r="536" spans="1:138" ht="14.5">
      <c r="A536" s="61"/>
      <c r="B536" s="61"/>
      <c r="C536" s="62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</row>
    <row r="537" spans="1:138" ht="14.5">
      <c r="A537" s="61"/>
      <c r="B537" s="61"/>
      <c r="C537" s="62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</row>
    <row r="538" spans="1:138" ht="14.5">
      <c r="A538" s="61"/>
      <c r="B538" s="61"/>
      <c r="C538" s="62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</row>
    <row r="539" spans="1:138" ht="14.5">
      <c r="A539" s="61"/>
      <c r="B539" s="61"/>
      <c r="C539" s="62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</row>
    <row r="540" spans="1:138" ht="14.5">
      <c r="A540" s="61"/>
      <c r="B540" s="61"/>
      <c r="C540" s="62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</row>
    <row r="541" spans="1:138" ht="14.5">
      <c r="A541" s="61"/>
      <c r="B541" s="61"/>
      <c r="C541" s="62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</row>
    <row r="542" spans="1:138" ht="14.5">
      <c r="A542" s="61"/>
      <c r="B542" s="61"/>
      <c r="C542" s="62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</row>
    <row r="543" spans="1:138" ht="14.5">
      <c r="A543" s="61"/>
      <c r="B543" s="61"/>
      <c r="C543" s="62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</row>
    <row r="544" spans="1:138" ht="14.5">
      <c r="A544" s="61"/>
      <c r="B544" s="61"/>
      <c r="C544" s="62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</row>
    <row r="545" spans="1:138" ht="14.5">
      <c r="A545" s="61"/>
      <c r="B545" s="61"/>
      <c r="C545" s="62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</row>
    <row r="546" spans="1:138" ht="14.5">
      <c r="A546" s="61"/>
      <c r="B546" s="61"/>
      <c r="C546" s="62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</row>
    <row r="547" spans="1:138" ht="14.5">
      <c r="A547" s="61"/>
      <c r="B547" s="61"/>
      <c r="C547" s="62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</row>
    <row r="548" spans="1:138" ht="14.5">
      <c r="A548" s="61"/>
      <c r="B548" s="61"/>
      <c r="C548" s="62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</row>
    <row r="549" spans="1:138" ht="14.5">
      <c r="A549" s="61"/>
      <c r="B549" s="61"/>
      <c r="C549" s="62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</row>
    <row r="550" spans="1:138" ht="14.5">
      <c r="A550" s="61"/>
      <c r="B550" s="61"/>
      <c r="C550" s="62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</row>
    <row r="551" spans="1:138" ht="14.5">
      <c r="A551" s="61"/>
      <c r="B551" s="61"/>
      <c r="C551" s="62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</row>
    <row r="552" spans="1:138" ht="14.5">
      <c r="A552" s="61"/>
      <c r="B552" s="61"/>
      <c r="C552" s="62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</row>
    <row r="553" spans="1:138" ht="14.5">
      <c r="A553" s="61"/>
      <c r="B553" s="61"/>
      <c r="C553" s="62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</row>
    <row r="554" spans="1:138" ht="14.5">
      <c r="A554" s="61"/>
      <c r="B554" s="61"/>
      <c r="C554" s="62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</row>
    <row r="555" spans="1:138" ht="14.5">
      <c r="A555" s="61"/>
      <c r="B555" s="61"/>
      <c r="C555" s="62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</row>
    <row r="556" spans="1:138" ht="14.5">
      <c r="A556" s="61"/>
      <c r="B556" s="61"/>
      <c r="C556" s="62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</row>
    <row r="557" spans="1:138" ht="14.5">
      <c r="A557" s="61"/>
      <c r="B557" s="61"/>
      <c r="C557" s="62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</row>
    <row r="558" spans="1:138" ht="14.5">
      <c r="A558" s="61"/>
      <c r="B558" s="61"/>
      <c r="C558" s="62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</row>
    <row r="559" spans="1:138" ht="14.5">
      <c r="A559" s="61"/>
      <c r="B559" s="61"/>
      <c r="C559" s="62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</row>
    <row r="560" spans="1:138" ht="14.5">
      <c r="A560" s="61"/>
      <c r="B560" s="61"/>
      <c r="C560" s="62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</row>
    <row r="561" spans="1:138" ht="14.5">
      <c r="A561" s="61"/>
      <c r="B561" s="61"/>
      <c r="C561" s="62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</row>
    <row r="562" spans="1:138" ht="14.5">
      <c r="A562" s="61"/>
      <c r="B562" s="61"/>
      <c r="C562" s="62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</row>
    <row r="563" spans="1:138" ht="14.5">
      <c r="A563" s="61"/>
      <c r="B563" s="61"/>
      <c r="C563" s="62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</row>
    <row r="564" spans="1:138" ht="14.5">
      <c r="A564" s="61"/>
      <c r="B564" s="61"/>
      <c r="C564" s="62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</row>
    <row r="565" spans="1:138" ht="14.5">
      <c r="A565" s="61"/>
      <c r="B565" s="61"/>
      <c r="C565" s="62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</row>
    <row r="566" spans="1:138" ht="14.5">
      <c r="A566" s="61"/>
      <c r="B566" s="61"/>
      <c r="C566" s="62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</row>
    <row r="567" spans="1:138" ht="14.5">
      <c r="A567" s="61"/>
      <c r="B567" s="61"/>
      <c r="C567" s="62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</row>
    <row r="568" spans="1:138" ht="14.5">
      <c r="A568" s="61"/>
      <c r="B568" s="61"/>
      <c r="C568" s="62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</row>
    <row r="569" spans="1:138" ht="14.5">
      <c r="A569" s="61"/>
      <c r="B569" s="61"/>
      <c r="C569" s="62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</row>
    <row r="570" spans="1:138" ht="14.5">
      <c r="A570" s="61"/>
      <c r="B570" s="61"/>
      <c r="C570" s="62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</row>
    <row r="571" spans="1:138" ht="14.5">
      <c r="A571" s="61"/>
      <c r="B571" s="61"/>
      <c r="C571" s="62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</row>
    <row r="572" spans="1:138" ht="14.5">
      <c r="A572" s="61"/>
      <c r="B572" s="61"/>
      <c r="C572" s="62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</row>
    <row r="573" spans="1:138" ht="14.5">
      <c r="A573" s="61"/>
      <c r="B573" s="61"/>
      <c r="C573" s="62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</row>
    <row r="574" spans="1:138" ht="14.5">
      <c r="A574" s="61"/>
      <c r="B574" s="61"/>
      <c r="C574" s="62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</row>
    <row r="575" spans="1:138" ht="14.5">
      <c r="A575" s="61"/>
      <c r="B575" s="61"/>
      <c r="C575" s="62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</row>
    <row r="576" spans="1:138" ht="14.5">
      <c r="A576" s="61"/>
      <c r="B576" s="61"/>
      <c r="C576" s="62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</row>
    <row r="577" spans="1:138" ht="14.5">
      <c r="A577" s="61"/>
      <c r="B577" s="61"/>
      <c r="C577" s="62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</row>
    <row r="578" spans="1:138" ht="14.5">
      <c r="A578" s="61"/>
      <c r="B578" s="61"/>
      <c r="C578" s="62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</row>
    <row r="579" spans="1:138" ht="14.5">
      <c r="A579" s="61"/>
      <c r="B579" s="61"/>
      <c r="C579" s="62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</row>
    <row r="580" spans="1:138" ht="14.5">
      <c r="A580" s="61"/>
      <c r="B580" s="61"/>
      <c r="C580" s="62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</row>
    <row r="581" spans="1:138" ht="14.5">
      <c r="A581" s="61"/>
      <c r="B581" s="61"/>
      <c r="C581" s="62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</row>
    <row r="582" spans="1:138" ht="14.5">
      <c r="A582" s="61"/>
      <c r="B582" s="61"/>
      <c r="C582" s="62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</row>
    <row r="583" spans="1:138" ht="14.5">
      <c r="A583" s="61"/>
      <c r="B583" s="61"/>
      <c r="C583" s="62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</row>
    <row r="584" spans="1:138" ht="14.5">
      <c r="A584" s="61"/>
      <c r="B584" s="61"/>
      <c r="C584" s="62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</row>
    <row r="585" spans="1:138" ht="14.5">
      <c r="A585" s="61"/>
      <c r="B585" s="61"/>
      <c r="C585" s="62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</row>
    <row r="586" spans="1:138" ht="14.5">
      <c r="A586" s="61"/>
      <c r="B586" s="61"/>
      <c r="C586" s="62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</row>
    <row r="587" spans="1:138" ht="14.5">
      <c r="A587" s="61"/>
      <c r="B587" s="61"/>
      <c r="C587" s="62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</row>
    <row r="588" spans="1:138" ht="14.5">
      <c r="A588" s="61"/>
      <c r="B588" s="61"/>
      <c r="C588" s="62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</row>
    <row r="589" spans="1:138" ht="14.5">
      <c r="A589" s="61"/>
      <c r="B589" s="61"/>
      <c r="C589" s="62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</row>
    <row r="590" spans="1:138" ht="14.5">
      <c r="A590" s="61"/>
      <c r="B590" s="61"/>
      <c r="C590" s="62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</row>
    <row r="591" spans="1:138" ht="14.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</row>
    <row r="592" spans="1:138" ht="14.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</row>
    <row r="593" spans="1:138" ht="14.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</row>
    <row r="594" spans="1:138" ht="14.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</row>
    <row r="595" spans="1:138" ht="14.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</row>
    <row r="596" spans="1:138" ht="14.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</row>
    <row r="597" spans="1:138" ht="14.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30"/>
      <c r="DL597" s="30"/>
      <c r="DM597" s="30"/>
      <c r="DN597" s="30"/>
      <c r="DO597" s="30"/>
      <c r="DP597" s="30"/>
      <c r="DQ597" s="30"/>
      <c r="DR597" s="30"/>
      <c r="DS597" s="30"/>
      <c r="DT597" s="30"/>
      <c r="DU597" s="30"/>
      <c r="DV597" s="30"/>
      <c r="DW597" s="30"/>
      <c r="DX597" s="30"/>
      <c r="DY597" s="30"/>
      <c r="DZ597" s="30"/>
      <c r="EA597" s="30"/>
      <c r="EB597" s="30"/>
      <c r="EC597" s="30"/>
      <c r="ED597" s="30"/>
      <c r="EE597" s="30"/>
      <c r="EF597" s="30"/>
      <c r="EG597" s="30"/>
      <c r="EH597" s="30"/>
    </row>
    <row r="598" spans="1:138" ht="14.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/>
      <c r="DK598" s="30"/>
      <c r="DL598" s="30"/>
      <c r="DM598" s="30"/>
      <c r="DN598" s="30"/>
      <c r="DO598" s="30"/>
      <c r="DP598" s="30"/>
      <c r="DQ598" s="30"/>
      <c r="DR598" s="30"/>
      <c r="DS598" s="30"/>
      <c r="DT598" s="30"/>
      <c r="DU598" s="30"/>
      <c r="DV598" s="30"/>
      <c r="DW598" s="30"/>
      <c r="DX598" s="30"/>
      <c r="DY598" s="30"/>
      <c r="DZ598" s="30"/>
      <c r="EA598" s="30"/>
      <c r="EB598" s="30"/>
      <c r="EC598" s="30"/>
      <c r="ED598" s="30"/>
      <c r="EE598" s="30"/>
      <c r="EF598" s="30"/>
      <c r="EG598" s="30"/>
      <c r="EH598" s="30"/>
    </row>
    <row r="599" spans="1:138" ht="14.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/>
      <c r="DK599" s="30"/>
      <c r="DL599" s="30"/>
      <c r="DM599" s="30"/>
      <c r="DN599" s="30"/>
      <c r="DO599" s="30"/>
      <c r="DP599" s="30"/>
      <c r="DQ599" s="30"/>
      <c r="DR599" s="30"/>
      <c r="DS599" s="30"/>
      <c r="DT599" s="30"/>
      <c r="DU599" s="30"/>
      <c r="DV599" s="30"/>
      <c r="DW599" s="30"/>
      <c r="DX599" s="30"/>
      <c r="DY599" s="30"/>
      <c r="DZ599" s="30"/>
      <c r="EA599" s="30"/>
      <c r="EB599" s="30"/>
      <c r="EC599" s="30"/>
      <c r="ED599" s="30"/>
      <c r="EE599" s="30"/>
      <c r="EF599" s="30"/>
      <c r="EG599" s="30"/>
      <c r="EH599" s="30"/>
    </row>
    <row r="600" spans="1:138" ht="14.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/>
      <c r="DK600" s="30"/>
      <c r="DL600" s="30"/>
      <c r="DM600" s="30"/>
      <c r="DN600" s="30"/>
      <c r="DO600" s="30"/>
      <c r="DP600" s="30"/>
      <c r="DQ600" s="30"/>
      <c r="DR600" s="30"/>
      <c r="DS600" s="30"/>
      <c r="DT600" s="30"/>
      <c r="DU600" s="30"/>
      <c r="DV600" s="30"/>
      <c r="DW600" s="30"/>
      <c r="DX600" s="30"/>
      <c r="DY600" s="30"/>
      <c r="DZ600" s="30"/>
      <c r="EA600" s="30"/>
      <c r="EB600" s="30"/>
      <c r="EC600" s="30"/>
      <c r="ED600" s="30"/>
      <c r="EE600" s="30"/>
      <c r="EF600" s="30"/>
      <c r="EG600" s="30"/>
      <c r="EH600" s="30"/>
    </row>
    <row r="601" spans="1:138" ht="14.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/>
      <c r="DH601" s="30"/>
      <c r="DI601" s="30"/>
      <c r="DJ601" s="30"/>
      <c r="DK601" s="30"/>
      <c r="DL601" s="30"/>
      <c r="DM601" s="30"/>
      <c r="DN601" s="30"/>
      <c r="DO601" s="30"/>
      <c r="DP601" s="30"/>
      <c r="DQ601" s="30"/>
      <c r="DR601" s="30"/>
      <c r="DS601" s="30"/>
      <c r="DT601" s="30"/>
      <c r="DU601" s="30"/>
      <c r="DV601" s="30"/>
      <c r="DW601" s="30"/>
      <c r="DX601" s="30"/>
      <c r="DY601" s="30"/>
      <c r="DZ601" s="30"/>
      <c r="EA601" s="30"/>
      <c r="EB601" s="30"/>
      <c r="EC601" s="30"/>
      <c r="ED601" s="30"/>
      <c r="EE601" s="30"/>
      <c r="EF601" s="30"/>
      <c r="EG601" s="30"/>
      <c r="EH601" s="30"/>
    </row>
    <row r="602" spans="1:138" ht="14.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/>
      <c r="DD602" s="30"/>
      <c r="DE602" s="30"/>
      <c r="DF602" s="30"/>
      <c r="DG602" s="30"/>
      <c r="DH602" s="30"/>
      <c r="DI602" s="30"/>
      <c r="DJ602" s="30"/>
      <c r="DK602" s="30"/>
      <c r="DL602" s="30"/>
      <c r="DM602" s="30"/>
      <c r="DN602" s="30"/>
      <c r="DO602" s="30"/>
      <c r="DP602" s="30"/>
      <c r="DQ602" s="30"/>
      <c r="DR602" s="30"/>
      <c r="DS602" s="30"/>
      <c r="DT602" s="30"/>
      <c r="DU602" s="30"/>
      <c r="DV602" s="30"/>
      <c r="DW602" s="30"/>
      <c r="DX602" s="30"/>
      <c r="DY602" s="30"/>
      <c r="DZ602" s="30"/>
      <c r="EA602" s="30"/>
      <c r="EB602" s="30"/>
      <c r="EC602" s="30"/>
      <c r="ED602" s="30"/>
      <c r="EE602" s="30"/>
      <c r="EF602" s="30"/>
      <c r="EG602" s="30"/>
      <c r="EH602" s="30"/>
    </row>
    <row r="603" spans="1:138" ht="14.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  <c r="CU603" s="30"/>
      <c r="CV603" s="30"/>
      <c r="CW603" s="30"/>
      <c r="CX603" s="30"/>
      <c r="CY603" s="30"/>
      <c r="CZ603" s="30"/>
      <c r="DA603" s="30"/>
      <c r="DB603" s="30"/>
      <c r="DC603" s="30"/>
      <c r="DD603" s="30"/>
      <c r="DE603" s="30"/>
      <c r="DF603" s="30"/>
      <c r="DG603" s="30"/>
      <c r="DH603" s="30"/>
      <c r="DI603" s="30"/>
      <c r="DJ603" s="30"/>
      <c r="DK603" s="30"/>
      <c r="DL603" s="30"/>
      <c r="DM603" s="30"/>
      <c r="DN603" s="30"/>
      <c r="DO603" s="30"/>
      <c r="DP603" s="30"/>
      <c r="DQ603" s="30"/>
      <c r="DR603" s="30"/>
      <c r="DS603" s="30"/>
      <c r="DT603" s="30"/>
      <c r="DU603" s="30"/>
      <c r="DV603" s="30"/>
      <c r="DW603" s="30"/>
      <c r="DX603" s="30"/>
      <c r="DY603" s="30"/>
      <c r="DZ603" s="30"/>
      <c r="EA603" s="30"/>
      <c r="EB603" s="30"/>
      <c r="EC603" s="30"/>
      <c r="ED603" s="30"/>
      <c r="EE603" s="30"/>
      <c r="EF603" s="30"/>
      <c r="EG603" s="30"/>
      <c r="EH603" s="30"/>
    </row>
    <row r="604" spans="1:138" ht="14.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0"/>
      <c r="DC604" s="30"/>
      <c r="DD604" s="30"/>
      <c r="DE604" s="30"/>
      <c r="DF604" s="30"/>
      <c r="DG604" s="30"/>
      <c r="DH604" s="30"/>
      <c r="DI604" s="30"/>
      <c r="DJ604" s="30"/>
      <c r="DK604" s="30"/>
      <c r="DL604" s="30"/>
      <c r="DM604" s="30"/>
      <c r="DN604" s="30"/>
      <c r="DO604" s="30"/>
      <c r="DP604" s="30"/>
      <c r="DQ604" s="30"/>
      <c r="DR604" s="30"/>
      <c r="DS604" s="30"/>
      <c r="DT604" s="30"/>
      <c r="DU604" s="30"/>
      <c r="DV604" s="30"/>
      <c r="DW604" s="30"/>
      <c r="DX604" s="30"/>
      <c r="DY604" s="30"/>
      <c r="DZ604" s="30"/>
      <c r="EA604" s="30"/>
      <c r="EB604" s="30"/>
      <c r="EC604" s="30"/>
      <c r="ED604" s="30"/>
      <c r="EE604" s="30"/>
      <c r="EF604" s="30"/>
      <c r="EG604" s="30"/>
      <c r="EH604" s="30"/>
    </row>
    <row r="605" spans="1:138" ht="14.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0"/>
      <c r="DC605" s="30"/>
      <c r="DD605" s="30"/>
      <c r="DE605" s="30"/>
      <c r="DF605" s="30"/>
      <c r="DG605" s="30"/>
      <c r="DH605" s="30"/>
      <c r="DI605" s="30"/>
      <c r="DJ605" s="30"/>
      <c r="DK605" s="30"/>
      <c r="DL605" s="30"/>
      <c r="DM605" s="30"/>
      <c r="DN605" s="30"/>
      <c r="DO605" s="30"/>
      <c r="DP605" s="30"/>
      <c r="DQ605" s="30"/>
      <c r="DR605" s="30"/>
      <c r="DS605" s="30"/>
      <c r="DT605" s="30"/>
      <c r="DU605" s="30"/>
      <c r="DV605" s="30"/>
      <c r="DW605" s="30"/>
      <c r="DX605" s="30"/>
      <c r="DY605" s="30"/>
      <c r="DZ605" s="30"/>
      <c r="EA605" s="30"/>
      <c r="EB605" s="30"/>
      <c r="EC605" s="30"/>
      <c r="ED605" s="30"/>
      <c r="EE605" s="30"/>
      <c r="EF605" s="30"/>
      <c r="EG605" s="30"/>
      <c r="EH605" s="30"/>
    </row>
    <row r="606" spans="1:138" ht="14.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30"/>
      <c r="CY606" s="30"/>
      <c r="CZ606" s="30"/>
      <c r="DA606" s="30"/>
      <c r="DB606" s="30"/>
      <c r="DC606" s="30"/>
      <c r="DD606" s="30"/>
      <c r="DE606" s="30"/>
      <c r="DF606" s="30"/>
      <c r="DG606" s="30"/>
      <c r="DH606" s="30"/>
      <c r="DI606" s="30"/>
      <c r="DJ606" s="30"/>
      <c r="DK606" s="30"/>
      <c r="DL606" s="30"/>
      <c r="DM606" s="30"/>
      <c r="DN606" s="30"/>
      <c r="DO606" s="30"/>
      <c r="DP606" s="30"/>
      <c r="DQ606" s="30"/>
      <c r="DR606" s="30"/>
      <c r="DS606" s="30"/>
      <c r="DT606" s="30"/>
      <c r="DU606" s="30"/>
      <c r="DV606" s="30"/>
      <c r="DW606" s="30"/>
      <c r="DX606" s="30"/>
      <c r="DY606" s="30"/>
      <c r="DZ606" s="30"/>
      <c r="EA606" s="30"/>
      <c r="EB606" s="30"/>
      <c r="EC606" s="30"/>
      <c r="ED606" s="30"/>
      <c r="EE606" s="30"/>
      <c r="EF606" s="30"/>
      <c r="EG606" s="30"/>
      <c r="EH606" s="30"/>
    </row>
    <row r="607" spans="1:138" ht="14.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30"/>
      <c r="CY607" s="30"/>
      <c r="CZ607" s="30"/>
      <c r="DA607" s="30"/>
      <c r="DB607" s="30"/>
      <c r="DC607" s="30"/>
      <c r="DD607" s="30"/>
      <c r="DE607" s="30"/>
      <c r="DF607" s="30"/>
      <c r="DG607" s="30"/>
      <c r="DH607" s="30"/>
      <c r="DI607" s="30"/>
      <c r="DJ607" s="30"/>
      <c r="DK607" s="30"/>
      <c r="DL607" s="30"/>
      <c r="DM607" s="30"/>
      <c r="DN607" s="30"/>
      <c r="DO607" s="30"/>
      <c r="DP607" s="30"/>
      <c r="DQ607" s="30"/>
      <c r="DR607" s="30"/>
      <c r="DS607" s="30"/>
      <c r="DT607" s="30"/>
      <c r="DU607" s="30"/>
      <c r="DV607" s="30"/>
      <c r="DW607" s="30"/>
      <c r="DX607" s="30"/>
      <c r="DY607" s="30"/>
      <c r="DZ607" s="30"/>
      <c r="EA607" s="30"/>
      <c r="EB607" s="30"/>
      <c r="EC607" s="30"/>
      <c r="ED607" s="30"/>
      <c r="EE607" s="30"/>
      <c r="EF607" s="30"/>
      <c r="EG607" s="30"/>
      <c r="EH607" s="30"/>
    </row>
    <row r="608" spans="1:138" ht="14.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30"/>
      <c r="CY608" s="30"/>
      <c r="CZ608" s="30"/>
      <c r="DA608" s="30"/>
      <c r="DB608" s="30"/>
      <c r="DC608" s="30"/>
      <c r="DD608" s="30"/>
      <c r="DE608" s="30"/>
      <c r="DF608" s="30"/>
      <c r="DG608" s="30"/>
      <c r="DH608" s="30"/>
      <c r="DI608" s="30"/>
      <c r="DJ608" s="30"/>
      <c r="DK608" s="30"/>
      <c r="DL608" s="30"/>
      <c r="DM608" s="30"/>
      <c r="DN608" s="30"/>
      <c r="DO608" s="30"/>
      <c r="DP608" s="30"/>
      <c r="DQ608" s="30"/>
      <c r="DR608" s="30"/>
      <c r="DS608" s="30"/>
      <c r="DT608" s="30"/>
      <c r="DU608" s="30"/>
      <c r="DV608" s="30"/>
      <c r="DW608" s="30"/>
      <c r="DX608" s="30"/>
      <c r="DY608" s="30"/>
      <c r="DZ608" s="30"/>
      <c r="EA608" s="30"/>
      <c r="EB608" s="30"/>
      <c r="EC608" s="30"/>
      <c r="ED608" s="30"/>
      <c r="EE608" s="30"/>
      <c r="EF608" s="30"/>
      <c r="EG608" s="30"/>
      <c r="EH608" s="30"/>
    </row>
    <row r="609" spans="1:138" ht="14.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  <c r="CU609" s="30"/>
      <c r="CV609" s="30"/>
      <c r="CW609" s="30"/>
      <c r="CX609" s="30"/>
      <c r="CY609" s="30"/>
      <c r="CZ609" s="30"/>
      <c r="DA609" s="30"/>
      <c r="DB609" s="30"/>
      <c r="DC609" s="30"/>
      <c r="DD609" s="30"/>
      <c r="DE609" s="30"/>
      <c r="DF609" s="30"/>
      <c r="DG609" s="30"/>
      <c r="DH609" s="30"/>
      <c r="DI609" s="30"/>
      <c r="DJ609" s="30"/>
      <c r="DK609" s="30"/>
      <c r="DL609" s="30"/>
      <c r="DM609" s="30"/>
      <c r="DN609" s="30"/>
      <c r="DO609" s="30"/>
      <c r="DP609" s="30"/>
      <c r="DQ609" s="30"/>
      <c r="DR609" s="30"/>
      <c r="DS609" s="30"/>
      <c r="DT609" s="30"/>
      <c r="DU609" s="30"/>
      <c r="DV609" s="30"/>
      <c r="DW609" s="30"/>
      <c r="DX609" s="30"/>
      <c r="DY609" s="30"/>
      <c r="DZ609" s="30"/>
      <c r="EA609" s="30"/>
      <c r="EB609" s="30"/>
      <c r="EC609" s="30"/>
      <c r="ED609" s="30"/>
      <c r="EE609" s="30"/>
      <c r="EF609" s="30"/>
      <c r="EG609" s="30"/>
      <c r="EH609" s="30"/>
    </row>
    <row r="610" spans="1:138" ht="14.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  <c r="CU610" s="30"/>
      <c r="CV610" s="30"/>
      <c r="CW610" s="30"/>
      <c r="CX610" s="30"/>
      <c r="CY610" s="30"/>
      <c r="CZ610" s="30"/>
      <c r="DA610" s="30"/>
      <c r="DB610" s="30"/>
      <c r="DC610" s="30"/>
      <c r="DD610" s="30"/>
      <c r="DE610" s="30"/>
      <c r="DF610" s="30"/>
      <c r="DG610" s="30"/>
      <c r="DH610" s="30"/>
      <c r="DI610" s="30"/>
      <c r="DJ610" s="30"/>
      <c r="DK610" s="30"/>
      <c r="DL610" s="30"/>
      <c r="DM610" s="30"/>
      <c r="DN610" s="30"/>
      <c r="DO610" s="30"/>
      <c r="DP610" s="30"/>
      <c r="DQ610" s="30"/>
      <c r="DR610" s="30"/>
      <c r="DS610" s="30"/>
      <c r="DT610" s="30"/>
      <c r="DU610" s="30"/>
      <c r="DV610" s="30"/>
      <c r="DW610" s="30"/>
      <c r="DX610" s="30"/>
      <c r="DY610" s="30"/>
      <c r="DZ610" s="30"/>
      <c r="EA610" s="30"/>
      <c r="EB610" s="30"/>
      <c r="EC610" s="30"/>
      <c r="ED610" s="30"/>
      <c r="EE610" s="30"/>
      <c r="EF610" s="30"/>
      <c r="EG610" s="30"/>
      <c r="EH610" s="30"/>
    </row>
    <row r="611" spans="1:138" ht="14.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  <c r="CU611" s="30"/>
      <c r="CV611" s="30"/>
      <c r="CW611" s="30"/>
      <c r="CX611" s="30"/>
      <c r="CY611" s="30"/>
      <c r="CZ611" s="30"/>
      <c r="DA611" s="30"/>
      <c r="DB611" s="30"/>
      <c r="DC611" s="30"/>
      <c r="DD611" s="30"/>
      <c r="DE611" s="30"/>
      <c r="DF611" s="30"/>
      <c r="DG611" s="30"/>
      <c r="DH611" s="30"/>
      <c r="DI611" s="30"/>
      <c r="DJ611" s="30"/>
      <c r="DK611" s="30"/>
      <c r="DL611" s="30"/>
      <c r="DM611" s="30"/>
      <c r="DN611" s="30"/>
      <c r="DO611" s="30"/>
      <c r="DP611" s="30"/>
      <c r="DQ611" s="30"/>
      <c r="DR611" s="30"/>
      <c r="DS611" s="30"/>
      <c r="DT611" s="30"/>
      <c r="DU611" s="30"/>
      <c r="DV611" s="30"/>
      <c r="DW611" s="30"/>
      <c r="DX611" s="30"/>
      <c r="DY611" s="30"/>
      <c r="DZ611" s="30"/>
      <c r="EA611" s="30"/>
      <c r="EB611" s="30"/>
      <c r="EC611" s="30"/>
      <c r="ED611" s="30"/>
      <c r="EE611" s="30"/>
      <c r="EF611" s="30"/>
      <c r="EG611" s="30"/>
      <c r="EH611" s="30"/>
    </row>
    <row r="612" spans="1:138" ht="14.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30"/>
      <c r="DB612" s="30"/>
      <c r="DC612" s="30"/>
      <c r="DD612" s="30"/>
      <c r="DE612" s="30"/>
      <c r="DF612" s="30"/>
      <c r="DG612" s="30"/>
      <c r="DH612" s="30"/>
      <c r="DI612" s="30"/>
      <c r="DJ612" s="30"/>
      <c r="DK612" s="30"/>
      <c r="DL612" s="30"/>
      <c r="DM612" s="30"/>
      <c r="DN612" s="30"/>
      <c r="DO612" s="30"/>
      <c r="DP612" s="30"/>
      <c r="DQ612" s="30"/>
      <c r="DR612" s="30"/>
      <c r="DS612" s="30"/>
      <c r="DT612" s="30"/>
      <c r="DU612" s="30"/>
      <c r="DV612" s="30"/>
      <c r="DW612" s="30"/>
      <c r="DX612" s="30"/>
      <c r="DY612" s="30"/>
      <c r="DZ612" s="30"/>
      <c r="EA612" s="30"/>
      <c r="EB612" s="30"/>
      <c r="EC612" s="30"/>
      <c r="ED612" s="30"/>
      <c r="EE612" s="30"/>
      <c r="EF612" s="30"/>
      <c r="EG612" s="30"/>
      <c r="EH612" s="30"/>
    </row>
    <row r="613" spans="1:138" ht="14.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  <c r="CV613" s="30"/>
      <c r="CW613" s="30"/>
      <c r="CX613" s="30"/>
      <c r="CY613" s="30"/>
      <c r="CZ613" s="30"/>
      <c r="DA613" s="30"/>
      <c r="DB613" s="30"/>
      <c r="DC613" s="30"/>
      <c r="DD613" s="30"/>
      <c r="DE613" s="30"/>
      <c r="DF613" s="30"/>
      <c r="DG613" s="30"/>
      <c r="DH613" s="30"/>
      <c r="DI613" s="30"/>
      <c r="DJ613" s="30"/>
      <c r="DK613" s="30"/>
      <c r="DL613" s="30"/>
      <c r="DM613" s="30"/>
      <c r="DN613" s="30"/>
      <c r="DO613" s="30"/>
      <c r="DP613" s="30"/>
      <c r="DQ613" s="30"/>
      <c r="DR613" s="30"/>
      <c r="DS613" s="30"/>
      <c r="DT613" s="30"/>
      <c r="DU613" s="30"/>
      <c r="DV613" s="30"/>
      <c r="DW613" s="30"/>
      <c r="DX613" s="30"/>
      <c r="DY613" s="30"/>
      <c r="DZ613" s="30"/>
      <c r="EA613" s="30"/>
      <c r="EB613" s="30"/>
      <c r="EC613" s="30"/>
      <c r="ED613" s="30"/>
      <c r="EE613" s="30"/>
      <c r="EF613" s="30"/>
      <c r="EG613" s="30"/>
      <c r="EH613" s="30"/>
    </row>
    <row r="614" spans="1:138" ht="14.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  <c r="CG614" s="30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S614" s="30"/>
      <c r="CT614" s="30"/>
      <c r="CU614" s="30"/>
      <c r="CV614" s="30"/>
      <c r="CW614" s="30"/>
      <c r="CX614" s="30"/>
      <c r="CY614" s="30"/>
      <c r="CZ614" s="30"/>
      <c r="DA614" s="30"/>
      <c r="DB614" s="30"/>
      <c r="DC614" s="30"/>
      <c r="DD614" s="30"/>
      <c r="DE614" s="30"/>
      <c r="DF614" s="30"/>
      <c r="DG614" s="30"/>
      <c r="DH614" s="30"/>
      <c r="DI614" s="30"/>
      <c r="DJ614" s="30"/>
      <c r="DK614" s="30"/>
      <c r="DL614" s="30"/>
      <c r="DM614" s="30"/>
      <c r="DN614" s="30"/>
      <c r="DO614" s="30"/>
      <c r="DP614" s="30"/>
      <c r="DQ614" s="30"/>
      <c r="DR614" s="30"/>
      <c r="DS614" s="30"/>
      <c r="DT614" s="30"/>
      <c r="DU614" s="30"/>
      <c r="DV614" s="30"/>
      <c r="DW614" s="30"/>
      <c r="DX614" s="30"/>
      <c r="DY614" s="30"/>
      <c r="DZ614" s="30"/>
      <c r="EA614" s="30"/>
      <c r="EB614" s="30"/>
      <c r="EC614" s="30"/>
      <c r="ED614" s="30"/>
      <c r="EE614" s="30"/>
      <c r="EF614" s="30"/>
      <c r="EG614" s="30"/>
      <c r="EH614" s="30"/>
    </row>
    <row r="615" spans="1:138" ht="14.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  <c r="CU615" s="30"/>
      <c r="CV615" s="30"/>
      <c r="CW615" s="30"/>
      <c r="CX615" s="30"/>
      <c r="CY615" s="30"/>
      <c r="CZ615" s="30"/>
      <c r="DA615" s="30"/>
      <c r="DB615" s="30"/>
      <c r="DC615" s="30"/>
      <c r="DD615" s="30"/>
      <c r="DE615" s="30"/>
      <c r="DF615" s="30"/>
      <c r="DG615" s="30"/>
      <c r="DH615" s="30"/>
      <c r="DI615" s="30"/>
      <c r="DJ615" s="30"/>
      <c r="DK615" s="30"/>
      <c r="DL615" s="30"/>
      <c r="DM615" s="30"/>
      <c r="DN615" s="30"/>
      <c r="DO615" s="30"/>
      <c r="DP615" s="30"/>
      <c r="DQ615" s="30"/>
      <c r="DR615" s="30"/>
      <c r="DS615" s="30"/>
      <c r="DT615" s="30"/>
      <c r="DU615" s="30"/>
      <c r="DV615" s="30"/>
      <c r="DW615" s="30"/>
      <c r="DX615" s="30"/>
      <c r="DY615" s="30"/>
      <c r="DZ615" s="30"/>
      <c r="EA615" s="30"/>
      <c r="EB615" s="30"/>
      <c r="EC615" s="30"/>
      <c r="ED615" s="30"/>
      <c r="EE615" s="30"/>
      <c r="EF615" s="30"/>
      <c r="EG615" s="30"/>
      <c r="EH615" s="30"/>
    </row>
    <row r="616" spans="1:138" ht="14.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30"/>
      <c r="DL616" s="30"/>
      <c r="DM616" s="30"/>
      <c r="DN616" s="30"/>
      <c r="DO616" s="30"/>
      <c r="DP616" s="30"/>
      <c r="DQ616" s="30"/>
      <c r="DR616" s="30"/>
      <c r="DS616" s="30"/>
      <c r="DT616" s="30"/>
      <c r="DU616" s="30"/>
      <c r="DV616" s="30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</row>
    <row r="617" spans="1:138" ht="14.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30"/>
      <c r="DB617" s="30"/>
      <c r="DC617" s="30"/>
      <c r="DD617" s="30"/>
      <c r="DE617" s="30"/>
      <c r="DF617" s="30"/>
      <c r="DG617" s="30"/>
      <c r="DH617" s="30"/>
      <c r="DI617" s="30"/>
      <c r="DJ617" s="30"/>
      <c r="DK617" s="30"/>
      <c r="DL617" s="30"/>
      <c r="DM617" s="30"/>
      <c r="DN617" s="30"/>
      <c r="DO617" s="30"/>
      <c r="DP617" s="30"/>
      <c r="DQ617" s="30"/>
      <c r="DR617" s="30"/>
      <c r="DS617" s="30"/>
      <c r="DT617" s="30"/>
      <c r="DU617" s="30"/>
      <c r="DV617" s="30"/>
      <c r="DW617" s="30"/>
      <c r="DX617" s="30"/>
      <c r="DY617" s="30"/>
      <c r="DZ617" s="30"/>
      <c r="EA617" s="30"/>
      <c r="EB617" s="30"/>
      <c r="EC617" s="30"/>
      <c r="ED617" s="30"/>
      <c r="EE617" s="30"/>
      <c r="EF617" s="30"/>
      <c r="EG617" s="30"/>
      <c r="EH617" s="30"/>
    </row>
    <row r="618" spans="1:138" ht="14.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30"/>
      <c r="DB618" s="30"/>
      <c r="DC618" s="30"/>
      <c r="DD618" s="30"/>
      <c r="DE618" s="30"/>
      <c r="DF618" s="30"/>
      <c r="DG618" s="30"/>
      <c r="DH618" s="30"/>
      <c r="DI618" s="30"/>
      <c r="DJ618" s="30"/>
      <c r="DK618" s="30"/>
      <c r="DL618" s="30"/>
      <c r="DM618" s="30"/>
      <c r="DN618" s="30"/>
      <c r="DO618" s="30"/>
      <c r="DP618" s="30"/>
      <c r="DQ618" s="30"/>
      <c r="DR618" s="30"/>
      <c r="DS618" s="30"/>
      <c r="DT618" s="30"/>
      <c r="DU618" s="30"/>
      <c r="DV618" s="30"/>
      <c r="DW618" s="30"/>
      <c r="DX618" s="30"/>
      <c r="DY618" s="30"/>
      <c r="DZ618" s="30"/>
      <c r="EA618" s="30"/>
      <c r="EB618" s="30"/>
      <c r="EC618" s="30"/>
      <c r="ED618" s="30"/>
      <c r="EE618" s="30"/>
      <c r="EF618" s="30"/>
      <c r="EG618" s="30"/>
      <c r="EH618" s="30"/>
    </row>
    <row r="619" spans="1:138" ht="14.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30"/>
      <c r="DB619" s="30"/>
      <c r="DC619" s="30"/>
      <c r="DD619" s="30"/>
      <c r="DE619" s="30"/>
      <c r="DF619" s="30"/>
      <c r="DG619" s="30"/>
      <c r="DH619" s="30"/>
      <c r="DI619" s="30"/>
      <c r="DJ619" s="30"/>
      <c r="DK619" s="30"/>
      <c r="DL619" s="30"/>
      <c r="DM619" s="30"/>
      <c r="DN619" s="30"/>
      <c r="DO619" s="30"/>
      <c r="DP619" s="30"/>
      <c r="DQ619" s="30"/>
      <c r="DR619" s="30"/>
      <c r="DS619" s="30"/>
      <c r="DT619" s="30"/>
      <c r="DU619" s="30"/>
      <c r="DV619" s="30"/>
      <c r="DW619" s="30"/>
      <c r="DX619" s="30"/>
      <c r="DY619" s="30"/>
      <c r="DZ619" s="30"/>
      <c r="EA619" s="30"/>
      <c r="EB619" s="30"/>
      <c r="EC619" s="30"/>
      <c r="ED619" s="30"/>
      <c r="EE619" s="30"/>
      <c r="EF619" s="30"/>
      <c r="EG619" s="30"/>
      <c r="EH619" s="30"/>
    </row>
    <row r="620" spans="1:138" ht="14.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  <c r="CV620" s="30"/>
      <c r="CW620" s="30"/>
      <c r="CX620" s="30"/>
      <c r="CY620" s="30"/>
      <c r="CZ620" s="30"/>
      <c r="DA620" s="30"/>
      <c r="DB620" s="30"/>
      <c r="DC620" s="30"/>
      <c r="DD620" s="30"/>
      <c r="DE620" s="30"/>
      <c r="DF620" s="30"/>
      <c r="DG620" s="30"/>
      <c r="DH620" s="30"/>
      <c r="DI620" s="30"/>
      <c r="DJ620" s="30"/>
      <c r="DK620" s="30"/>
      <c r="DL620" s="30"/>
      <c r="DM620" s="30"/>
      <c r="DN620" s="30"/>
      <c r="DO620" s="30"/>
      <c r="DP620" s="30"/>
      <c r="DQ620" s="30"/>
      <c r="DR620" s="30"/>
      <c r="DS620" s="30"/>
      <c r="DT620" s="30"/>
      <c r="DU620" s="30"/>
      <c r="DV620" s="30"/>
      <c r="DW620" s="30"/>
      <c r="DX620" s="30"/>
      <c r="DY620" s="30"/>
      <c r="DZ620" s="30"/>
      <c r="EA620" s="30"/>
      <c r="EB620" s="30"/>
      <c r="EC620" s="30"/>
      <c r="ED620" s="30"/>
      <c r="EE620" s="30"/>
      <c r="EF620" s="30"/>
      <c r="EG620" s="30"/>
      <c r="EH620" s="30"/>
    </row>
    <row r="621" spans="1:138" ht="14.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G621" s="30"/>
      <c r="DH621" s="30"/>
      <c r="DI621" s="30"/>
      <c r="DJ621" s="30"/>
      <c r="DK621" s="30"/>
      <c r="DL621" s="30"/>
      <c r="DM621" s="30"/>
      <c r="DN621" s="30"/>
      <c r="DO621" s="30"/>
      <c r="DP621" s="30"/>
      <c r="DQ621" s="30"/>
      <c r="DR621" s="30"/>
      <c r="DS621" s="30"/>
      <c r="DT621" s="30"/>
      <c r="DU621" s="30"/>
      <c r="DV621" s="30"/>
      <c r="DW621" s="30"/>
      <c r="DX621" s="30"/>
      <c r="DY621" s="30"/>
      <c r="DZ621" s="30"/>
      <c r="EA621" s="30"/>
      <c r="EB621" s="30"/>
      <c r="EC621" s="30"/>
      <c r="ED621" s="30"/>
      <c r="EE621" s="30"/>
      <c r="EF621" s="30"/>
      <c r="EG621" s="30"/>
      <c r="EH621" s="30"/>
    </row>
    <row r="622" spans="1:138" ht="14.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G622" s="30"/>
      <c r="DH622" s="30"/>
      <c r="DI622" s="30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  <c r="DW622" s="30"/>
      <c r="DX622" s="30"/>
      <c r="DY622" s="30"/>
      <c r="DZ622" s="30"/>
      <c r="EA622" s="30"/>
      <c r="EB622" s="30"/>
      <c r="EC622" s="30"/>
      <c r="ED622" s="30"/>
      <c r="EE622" s="30"/>
      <c r="EF622" s="30"/>
      <c r="EG622" s="30"/>
      <c r="EH622" s="30"/>
    </row>
    <row r="623" spans="1:138" ht="14.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  <c r="CV623" s="30"/>
      <c r="CW623" s="30"/>
      <c r="CX623" s="30"/>
      <c r="CY623" s="30"/>
      <c r="CZ623" s="30"/>
      <c r="DA623" s="30"/>
      <c r="DB623" s="30"/>
      <c r="DC623" s="30"/>
      <c r="DD623" s="30"/>
      <c r="DE623" s="30"/>
      <c r="DF623" s="30"/>
      <c r="DG623" s="30"/>
      <c r="DH623" s="30"/>
      <c r="DI623" s="30"/>
      <c r="DJ623" s="30"/>
      <c r="DK623" s="30"/>
      <c r="DL623" s="30"/>
      <c r="DM623" s="30"/>
      <c r="DN623" s="30"/>
      <c r="DO623" s="30"/>
      <c r="DP623" s="30"/>
      <c r="DQ623" s="30"/>
      <c r="DR623" s="30"/>
      <c r="DS623" s="30"/>
      <c r="DT623" s="30"/>
      <c r="DU623" s="30"/>
      <c r="DV623" s="30"/>
      <c r="DW623" s="30"/>
      <c r="DX623" s="30"/>
      <c r="DY623" s="30"/>
      <c r="DZ623" s="30"/>
      <c r="EA623" s="30"/>
      <c r="EB623" s="30"/>
      <c r="EC623" s="30"/>
      <c r="ED623" s="30"/>
      <c r="EE623" s="30"/>
      <c r="EF623" s="30"/>
      <c r="EG623" s="30"/>
      <c r="EH623" s="30"/>
    </row>
    <row r="624" spans="1:138" ht="14.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  <c r="CV624" s="30"/>
      <c r="CW624" s="30"/>
      <c r="CX624" s="30"/>
      <c r="CY624" s="30"/>
      <c r="CZ624" s="30"/>
      <c r="DA624" s="30"/>
      <c r="DB624" s="30"/>
      <c r="DC624" s="30"/>
      <c r="DD624" s="30"/>
      <c r="DE624" s="30"/>
      <c r="DF624" s="30"/>
      <c r="DG624" s="30"/>
      <c r="DH624" s="30"/>
      <c r="DI624" s="30"/>
      <c r="DJ624" s="30"/>
      <c r="DK624" s="30"/>
      <c r="DL624" s="30"/>
      <c r="DM624" s="30"/>
      <c r="DN624" s="30"/>
      <c r="DO624" s="30"/>
      <c r="DP624" s="30"/>
      <c r="DQ624" s="30"/>
      <c r="DR624" s="30"/>
      <c r="DS624" s="30"/>
      <c r="DT624" s="30"/>
      <c r="DU624" s="30"/>
      <c r="DV624" s="30"/>
      <c r="DW624" s="30"/>
      <c r="DX624" s="30"/>
      <c r="DY624" s="30"/>
      <c r="DZ624" s="30"/>
      <c r="EA624" s="30"/>
      <c r="EB624" s="30"/>
      <c r="EC624" s="30"/>
      <c r="ED624" s="30"/>
      <c r="EE624" s="30"/>
      <c r="EF624" s="30"/>
      <c r="EG624" s="30"/>
      <c r="EH624" s="30"/>
    </row>
    <row r="625" spans="1:138" ht="14.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  <c r="CV625" s="30"/>
      <c r="CW625" s="30"/>
      <c r="CX625" s="30"/>
      <c r="CY625" s="30"/>
      <c r="CZ625" s="30"/>
      <c r="DA625" s="30"/>
      <c r="DB625" s="30"/>
      <c r="DC625" s="30"/>
      <c r="DD625" s="30"/>
      <c r="DE625" s="30"/>
      <c r="DF625" s="30"/>
      <c r="DG625" s="30"/>
      <c r="DH625" s="30"/>
      <c r="DI625" s="30"/>
      <c r="DJ625" s="30"/>
      <c r="DK625" s="30"/>
      <c r="DL625" s="30"/>
      <c r="DM625" s="30"/>
      <c r="DN625" s="30"/>
      <c r="DO625" s="30"/>
      <c r="DP625" s="30"/>
      <c r="DQ625" s="30"/>
      <c r="DR625" s="30"/>
      <c r="DS625" s="30"/>
      <c r="DT625" s="30"/>
      <c r="DU625" s="30"/>
      <c r="DV625" s="30"/>
      <c r="DW625" s="30"/>
      <c r="DX625" s="30"/>
      <c r="DY625" s="30"/>
      <c r="DZ625" s="30"/>
      <c r="EA625" s="30"/>
      <c r="EB625" s="30"/>
      <c r="EC625" s="30"/>
      <c r="ED625" s="30"/>
      <c r="EE625" s="30"/>
      <c r="EF625" s="30"/>
      <c r="EG625" s="30"/>
      <c r="EH625" s="30"/>
    </row>
    <row r="626" spans="1:138" ht="14.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  <c r="CV626" s="30"/>
      <c r="CW626" s="30"/>
      <c r="CX626" s="30"/>
      <c r="CY626" s="30"/>
      <c r="CZ626" s="30"/>
      <c r="DA626" s="30"/>
      <c r="DB626" s="30"/>
      <c r="DC626" s="30"/>
      <c r="DD626" s="30"/>
      <c r="DE626" s="30"/>
      <c r="DF626" s="30"/>
      <c r="DG626" s="30"/>
      <c r="DH626" s="30"/>
      <c r="DI626" s="30"/>
      <c r="DJ626" s="30"/>
      <c r="DK626" s="30"/>
      <c r="DL626" s="30"/>
      <c r="DM626" s="30"/>
      <c r="DN626" s="30"/>
      <c r="DO626" s="30"/>
      <c r="DP626" s="30"/>
      <c r="DQ626" s="30"/>
      <c r="DR626" s="30"/>
      <c r="DS626" s="30"/>
      <c r="DT626" s="30"/>
      <c r="DU626" s="30"/>
      <c r="DV626" s="30"/>
      <c r="DW626" s="30"/>
      <c r="DX626" s="30"/>
      <c r="DY626" s="30"/>
      <c r="DZ626" s="30"/>
      <c r="EA626" s="30"/>
      <c r="EB626" s="30"/>
      <c r="EC626" s="30"/>
      <c r="ED626" s="30"/>
      <c r="EE626" s="30"/>
      <c r="EF626" s="30"/>
      <c r="EG626" s="30"/>
      <c r="EH626" s="30"/>
    </row>
    <row r="627" spans="1:138" ht="14.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  <c r="CV627" s="30"/>
      <c r="CW627" s="30"/>
      <c r="CX627" s="30"/>
      <c r="CY627" s="30"/>
      <c r="CZ627" s="30"/>
      <c r="DA627" s="30"/>
      <c r="DB627" s="30"/>
      <c r="DC627" s="30"/>
      <c r="DD627" s="30"/>
      <c r="DE627" s="30"/>
      <c r="DF627" s="30"/>
      <c r="DG627" s="30"/>
      <c r="DH627" s="30"/>
      <c r="DI627" s="30"/>
      <c r="DJ627" s="30"/>
      <c r="DK627" s="30"/>
      <c r="DL627" s="30"/>
      <c r="DM627" s="30"/>
      <c r="DN627" s="30"/>
      <c r="DO627" s="30"/>
      <c r="DP627" s="30"/>
      <c r="DQ627" s="30"/>
      <c r="DR627" s="30"/>
      <c r="DS627" s="30"/>
      <c r="DT627" s="30"/>
      <c r="DU627" s="30"/>
      <c r="DV627" s="30"/>
      <c r="DW627" s="30"/>
      <c r="DX627" s="30"/>
      <c r="DY627" s="30"/>
      <c r="DZ627" s="30"/>
      <c r="EA627" s="30"/>
      <c r="EB627" s="30"/>
      <c r="EC627" s="30"/>
      <c r="ED627" s="30"/>
      <c r="EE627" s="30"/>
      <c r="EF627" s="30"/>
      <c r="EG627" s="30"/>
      <c r="EH627" s="30"/>
    </row>
    <row r="628" spans="1:138" ht="14.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  <c r="CV628" s="30"/>
      <c r="CW628" s="30"/>
      <c r="CX628" s="30"/>
      <c r="CY628" s="30"/>
      <c r="CZ628" s="30"/>
      <c r="DA628" s="30"/>
      <c r="DB628" s="30"/>
      <c r="DC628" s="30"/>
      <c r="DD628" s="30"/>
      <c r="DE628" s="30"/>
      <c r="DF628" s="30"/>
      <c r="DG628" s="30"/>
      <c r="DH628" s="30"/>
      <c r="DI628" s="30"/>
      <c r="DJ628" s="30"/>
      <c r="DK628" s="30"/>
      <c r="DL628" s="30"/>
      <c r="DM628" s="30"/>
      <c r="DN628" s="30"/>
      <c r="DO628" s="30"/>
      <c r="DP628" s="30"/>
      <c r="DQ628" s="30"/>
      <c r="DR628" s="30"/>
      <c r="DS628" s="30"/>
      <c r="DT628" s="30"/>
      <c r="DU628" s="30"/>
      <c r="DV628" s="30"/>
      <c r="DW628" s="30"/>
      <c r="DX628" s="30"/>
      <c r="DY628" s="30"/>
      <c r="DZ628" s="30"/>
      <c r="EA628" s="30"/>
      <c r="EB628" s="30"/>
      <c r="EC628" s="30"/>
      <c r="ED628" s="30"/>
      <c r="EE628" s="30"/>
      <c r="EF628" s="30"/>
      <c r="EG628" s="30"/>
      <c r="EH628" s="30"/>
    </row>
    <row r="629" spans="1:138" ht="14.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  <c r="CG629" s="30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  <c r="CV629" s="30"/>
      <c r="CW629" s="30"/>
      <c r="CX629" s="30"/>
      <c r="CY629" s="30"/>
      <c r="CZ629" s="30"/>
      <c r="DA629" s="30"/>
      <c r="DB629" s="30"/>
      <c r="DC629" s="30"/>
      <c r="DD629" s="30"/>
      <c r="DE629" s="30"/>
      <c r="DF629" s="30"/>
      <c r="DG629" s="30"/>
      <c r="DH629" s="30"/>
      <c r="DI629" s="30"/>
      <c r="DJ629" s="30"/>
      <c r="DK629" s="30"/>
      <c r="DL629" s="30"/>
      <c r="DM629" s="30"/>
      <c r="DN629" s="30"/>
      <c r="DO629" s="30"/>
      <c r="DP629" s="30"/>
      <c r="DQ629" s="30"/>
      <c r="DR629" s="30"/>
      <c r="DS629" s="30"/>
      <c r="DT629" s="30"/>
      <c r="DU629" s="30"/>
      <c r="DV629" s="30"/>
      <c r="DW629" s="30"/>
      <c r="DX629" s="30"/>
      <c r="DY629" s="30"/>
      <c r="DZ629" s="30"/>
      <c r="EA629" s="30"/>
      <c r="EB629" s="30"/>
      <c r="EC629" s="30"/>
      <c r="ED629" s="30"/>
      <c r="EE629" s="30"/>
      <c r="EF629" s="30"/>
      <c r="EG629" s="30"/>
      <c r="EH629" s="30"/>
    </row>
    <row r="630" spans="1:138" ht="14.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G630" s="30"/>
      <c r="DH630" s="30"/>
      <c r="DI630" s="30"/>
      <c r="DJ630" s="30"/>
      <c r="DK630" s="30"/>
      <c r="DL630" s="30"/>
      <c r="DM630" s="30"/>
      <c r="DN630" s="30"/>
      <c r="DO630" s="30"/>
      <c r="DP630" s="30"/>
      <c r="DQ630" s="30"/>
      <c r="DR630" s="30"/>
      <c r="DS630" s="30"/>
      <c r="DT630" s="30"/>
      <c r="DU630" s="30"/>
      <c r="DV630" s="30"/>
      <c r="DW630" s="30"/>
      <c r="DX630" s="30"/>
      <c r="DY630" s="30"/>
      <c r="DZ630" s="30"/>
      <c r="EA630" s="30"/>
      <c r="EB630" s="30"/>
      <c r="EC630" s="30"/>
      <c r="ED630" s="30"/>
      <c r="EE630" s="30"/>
      <c r="EF630" s="30"/>
      <c r="EG630" s="30"/>
      <c r="EH630" s="30"/>
    </row>
    <row r="631" spans="1:138" ht="14.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30"/>
      <c r="DL631" s="30"/>
      <c r="DM631" s="30"/>
      <c r="DN631" s="30"/>
      <c r="DO631" s="30"/>
      <c r="DP631" s="30"/>
      <c r="DQ631" s="30"/>
      <c r="DR631" s="30"/>
      <c r="DS631" s="30"/>
      <c r="DT631" s="30"/>
      <c r="DU631" s="30"/>
      <c r="DV631" s="30"/>
      <c r="DW631" s="30"/>
      <c r="DX631" s="30"/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</row>
    <row r="632" spans="1:138" ht="14.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  <c r="CU632" s="30"/>
      <c r="CV632" s="30"/>
      <c r="CW632" s="30"/>
      <c r="CX632" s="30"/>
      <c r="CY632" s="30"/>
      <c r="CZ632" s="30"/>
      <c r="DA632" s="30"/>
      <c r="DB632" s="30"/>
      <c r="DC632" s="30"/>
      <c r="DD632" s="30"/>
      <c r="DE632" s="30"/>
      <c r="DF632" s="30"/>
      <c r="DG632" s="30"/>
      <c r="DH632" s="30"/>
      <c r="DI632" s="30"/>
      <c r="DJ632" s="30"/>
      <c r="DK632" s="30"/>
      <c r="DL632" s="30"/>
      <c r="DM632" s="30"/>
      <c r="DN632" s="30"/>
      <c r="DO632" s="30"/>
      <c r="DP632" s="30"/>
      <c r="DQ632" s="30"/>
      <c r="DR632" s="30"/>
      <c r="DS632" s="30"/>
      <c r="DT632" s="30"/>
      <c r="DU632" s="30"/>
      <c r="DV632" s="30"/>
      <c r="DW632" s="30"/>
      <c r="DX632" s="30"/>
      <c r="DY632" s="30"/>
      <c r="DZ632" s="30"/>
      <c r="EA632" s="30"/>
      <c r="EB632" s="30"/>
      <c r="EC632" s="30"/>
      <c r="ED632" s="30"/>
      <c r="EE632" s="30"/>
      <c r="EF632" s="30"/>
      <c r="EG632" s="30"/>
      <c r="EH632" s="30"/>
    </row>
    <row r="633" spans="1:138" ht="14.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  <c r="CV633" s="30"/>
      <c r="CW633" s="30"/>
      <c r="CX633" s="30"/>
      <c r="CY633" s="30"/>
      <c r="CZ633" s="30"/>
      <c r="DA633" s="30"/>
      <c r="DB633" s="30"/>
      <c r="DC633" s="30"/>
      <c r="DD633" s="30"/>
      <c r="DE633" s="30"/>
      <c r="DF633" s="30"/>
      <c r="DG633" s="30"/>
      <c r="DH633" s="30"/>
      <c r="DI633" s="30"/>
      <c r="DJ633" s="30"/>
      <c r="DK633" s="30"/>
      <c r="DL633" s="30"/>
      <c r="DM633" s="30"/>
      <c r="DN633" s="30"/>
      <c r="DO633" s="30"/>
      <c r="DP633" s="30"/>
      <c r="DQ633" s="30"/>
      <c r="DR633" s="30"/>
      <c r="DS633" s="30"/>
      <c r="DT633" s="30"/>
      <c r="DU633" s="30"/>
      <c r="DV633" s="30"/>
      <c r="DW633" s="30"/>
      <c r="DX633" s="30"/>
      <c r="DY633" s="30"/>
      <c r="DZ633" s="30"/>
      <c r="EA633" s="30"/>
      <c r="EB633" s="30"/>
      <c r="EC633" s="30"/>
      <c r="ED633" s="30"/>
      <c r="EE633" s="30"/>
      <c r="EF633" s="30"/>
      <c r="EG633" s="30"/>
      <c r="EH633" s="30"/>
    </row>
    <row r="634" spans="1:138" ht="14.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  <c r="CU634" s="30"/>
      <c r="CV634" s="30"/>
      <c r="CW634" s="30"/>
      <c r="CX634" s="30"/>
      <c r="CY634" s="30"/>
      <c r="CZ634" s="30"/>
      <c r="DA634" s="30"/>
      <c r="DB634" s="30"/>
      <c r="DC634" s="30"/>
      <c r="DD634" s="30"/>
      <c r="DE634" s="30"/>
      <c r="DF634" s="30"/>
      <c r="DG634" s="30"/>
      <c r="DH634" s="30"/>
      <c r="DI634" s="30"/>
      <c r="DJ634" s="30"/>
      <c r="DK634" s="30"/>
      <c r="DL634" s="30"/>
      <c r="DM634" s="30"/>
      <c r="DN634" s="30"/>
      <c r="DO634" s="30"/>
      <c r="DP634" s="30"/>
      <c r="DQ634" s="30"/>
      <c r="DR634" s="30"/>
      <c r="DS634" s="30"/>
      <c r="DT634" s="30"/>
      <c r="DU634" s="30"/>
      <c r="DV634" s="30"/>
      <c r="DW634" s="30"/>
      <c r="DX634" s="30"/>
      <c r="DY634" s="30"/>
      <c r="DZ634" s="30"/>
      <c r="EA634" s="30"/>
      <c r="EB634" s="30"/>
      <c r="EC634" s="30"/>
      <c r="ED634" s="30"/>
      <c r="EE634" s="30"/>
      <c r="EF634" s="30"/>
      <c r="EG634" s="30"/>
      <c r="EH634" s="30"/>
    </row>
    <row r="635" spans="1:138" ht="14.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  <c r="CV635" s="30"/>
      <c r="CW635" s="30"/>
      <c r="CX635" s="30"/>
      <c r="CY635" s="30"/>
      <c r="CZ635" s="30"/>
      <c r="DA635" s="30"/>
      <c r="DB635" s="30"/>
      <c r="DC635" s="30"/>
      <c r="DD635" s="30"/>
      <c r="DE635" s="30"/>
      <c r="DF635" s="30"/>
      <c r="DG635" s="30"/>
      <c r="DH635" s="30"/>
      <c r="DI635" s="30"/>
      <c r="DJ635" s="30"/>
      <c r="DK635" s="30"/>
      <c r="DL635" s="30"/>
      <c r="DM635" s="30"/>
      <c r="DN635" s="30"/>
      <c r="DO635" s="30"/>
      <c r="DP635" s="30"/>
      <c r="DQ635" s="30"/>
      <c r="DR635" s="30"/>
      <c r="DS635" s="30"/>
      <c r="DT635" s="30"/>
      <c r="DU635" s="30"/>
      <c r="DV635" s="30"/>
      <c r="DW635" s="30"/>
      <c r="DX635" s="30"/>
      <c r="DY635" s="30"/>
      <c r="DZ635" s="30"/>
      <c r="EA635" s="30"/>
      <c r="EB635" s="30"/>
      <c r="EC635" s="30"/>
      <c r="ED635" s="30"/>
      <c r="EE635" s="30"/>
      <c r="EF635" s="30"/>
      <c r="EG635" s="30"/>
      <c r="EH635" s="30"/>
    </row>
    <row r="636" spans="1:138" ht="14.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  <c r="CU636" s="30"/>
      <c r="CV636" s="30"/>
      <c r="CW636" s="30"/>
      <c r="CX636" s="30"/>
      <c r="CY636" s="30"/>
      <c r="CZ636" s="30"/>
      <c r="DA636" s="30"/>
      <c r="DB636" s="30"/>
      <c r="DC636" s="30"/>
      <c r="DD636" s="30"/>
      <c r="DE636" s="30"/>
      <c r="DF636" s="30"/>
      <c r="DG636" s="30"/>
      <c r="DH636" s="30"/>
      <c r="DI636" s="30"/>
      <c r="DJ636" s="30"/>
      <c r="DK636" s="30"/>
      <c r="DL636" s="30"/>
      <c r="DM636" s="30"/>
      <c r="DN636" s="30"/>
      <c r="DO636" s="30"/>
      <c r="DP636" s="30"/>
      <c r="DQ636" s="30"/>
      <c r="DR636" s="30"/>
      <c r="DS636" s="30"/>
      <c r="DT636" s="30"/>
      <c r="DU636" s="30"/>
      <c r="DV636" s="30"/>
      <c r="DW636" s="30"/>
      <c r="DX636" s="30"/>
      <c r="DY636" s="30"/>
      <c r="DZ636" s="30"/>
      <c r="EA636" s="30"/>
      <c r="EB636" s="30"/>
      <c r="EC636" s="30"/>
      <c r="ED636" s="30"/>
      <c r="EE636" s="30"/>
      <c r="EF636" s="30"/>
      <c r="EG636" s="30"/>
      <c r="EH636" s="30"/>
    </row>
    <row r="637" spans="1:138" ht="14.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  <c r="CG637" s="30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  <c r="CU637" s="30"/>
      <c r="CV637" s="30"/>
      <c r="CW637" s="30"/>
      <c r="CX637" s="30"/>
      <c r="CY637" s="30"/>
      <c r="CZ637" s="30"/>
      <c r="DA637" s="30"/>
      <c r="DB637" s="30"/>
      <c r="DC637" s="30"/>
      <c r="DD637" s="30"/>
      <c r="DE637" s="30"/>
      <c r="DF637" s="30"/>
      <c r="DG637" s="30"/>
      <c r="DH637" s="30"/>
      <c r="DI637" s="30"/>
      <c r="DJ637" s="30"/>
      <c r="DK637" s="30"/>
      <c r="DL637" s="30"/>
      <c r="DM637" s="30"/>
      <c r="DN637" s="30"/>
      <c r="DO637" s="30"/>
      <c r="DP637" s="30"/>
      <c r="DQ637" s="30"/>
      <c r="DR637" s="30"/>
      <c r="DS637" s="30"/>
      <c r="DT637" s="30"/>
      <c r="DU637" s="30"/>
      <c r="DV637" s="30"/>
      <c r="DW637" s="30"/>
      <c r="DX637" s="30"/>
      <c r="DY637" s="30"/>
      <c r="DZ637" s="30"/>
      <c r="EA637" s="30"/>
      <c r="EB637" s="30"/>
      <c r="EC637" s="30"/>
      <c r="ED637" s="30"/>
      <c r="EE637" s="30"/>
      <c r="EF637" s="30"/>
      <c r="EG637" s="30"/>
      <c r="EH637" s="30"/>
    </row>
    <row r="638" spans="1:138" ht="14.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  <c r="CG638" s="30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  <c r="CU638" s="30"/>
      <c r="CV638" s="30"/>
      <c r="CW638" s="30"/>
      <c r="CX638" s="30"/>
      <c r="CY638" s="30"/>
      <c r="CZ638" s="30"/>
      <c r="DA638" s="30"/>
      <c r="DB638" s="30"/>
      <c r="DC638" s="30"/>
      <c r="DD638" s="30"/>
      <c r="DE638" s="30"/>
      <c r="DF638" s="30"/>
      <c r="DG638" s="30"/>
      <c r="DH638" s="30"/>
      <c r="DI638" s="30"/>
      <c r="DJ638" s="30"/>
      <c r="DK638" s="30"/>
      <c r="DL638" s="30"/>
      <c r="DM638" s="30"/>
      <c r="DN638" s="30"/>
      <c r="DO638" s="30"/>
      <c r="DP638" s="30"/>
      <c r="DQ638" s="30"/>
      <c r="DR638" s="30"/>
      <c r="DS638" s="30"/>
      <c r="DT638" s="30"/>
      <c r="DU638" s="30"/>
      <c r="DV638" s="30"/>
      <c r="DW638" s="30"/>
      <c r="DX638" s="30"/>
      <c r="DY638" s="30"/>
      <c r="DZ638" s="30"/>
      <c r="EA638" s="30"/>
      <c r="EB638" s="30"/>
      <c r="EC638" s="30"/>
      <c r="ED638" s="30"/>
      <c r="EE638" s="30"/>
      <c r="EF638" s="30"/>
      <c r="EG638" s="30"/>
      <c r="EH638" s="30"/>
    </row>
    <row r="639" spans="1:138" ht="14.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  <c r="CG639" s="30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  <c r="CU639" s="30"/>
      <c r="CV639" s="30"/>
      <c r="CW639" s="30"/>
      <c r="CX639" s="30"/>
      <c r="CY639" s="30"/>
      <c r="CZ639" s="30"/>
      <c r="DA639" s="30"/>
      <c r="DB639" s="30"/>
      <c r="DC639" s="30"/>
      <c r="DD639" s="30"/>
      <c r="DE639" s="30"/>
      <c r="DF639" s="30"/>
      <c r="DG639" s="30"/>
      <c r="DH639" s="30"/>
      <c r="DI639" s="30"/>
      <c r="DJ639" s="30"/>
      <c r="DK639" s="30"/>
      <c r="DL639" s="30"/>
      <c r="DM639" s="30"/>
      <c r="DN639" s="30"/>
      <c r="DO639" s="30"/>
      <c r="DP639" s="30"/>
      <c r="DQ639" s="30"/>
      <c r="DR639" s="30"/>
      <c r="DS639" s="30"/>
      <c r="DT639" s="30"/>
      <c r="DU639" s="30"/>
      <c r="DV639" s="30"/>
      <c r="DW639" s="30"/>
      <c r="DX639" s="30"/>
      <c r="DY639" s="30"/>
      <c r="DZ639" s="30"/>
      <c r="EA639" s="30"/>
      <c r="EB639" s="30"/>
      <c r="EC639" s="30"/>
      <c r="ED639" s="30"/>
      <c r="EE639" s="30"/>
      <c r="EF639" s="30"/>
      <c r="EG639" s="30"/>
      <c r="EH639" s="30"/>
    </row>
    <row r="640" spans="1:138" ht="14.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  <c r="CG640" s="30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  <c r="CU640" s="30"/>
      <c r="CV640" s="30"/>
      <c r="CW640" s="30"/>
      <c r="CX640" s="30"/>
      <c r="CY640" s="30"/>
      <c r="CZ640" s="30"/>
      <c r="DA640" s="30"/>
      <c r="DB640" s="30"/>
      <c r="DC640" s="30"/>
      <c r="DD640" s="30"/>
      <c r="DE640" s="30"/>
      <c r="DF640" s="30"/>
      <c r="DG640" s="30"/>
      <c r="DH640" s="30"/>
      <c r="DI640" s="30"/>
      <c r="DJ640" s="30"/>
      <c r="DK640" s="30"/>
      <c r="DL640" s="30"/>
      <c r="DM640" s="30"/>
      <c r="DN640" s="30"/>
      <c r="DO640" s="30"/>
      <c r="DP640" s="30"/>
      <c r="DQ640" s="30"/>
      <c r="DR640" s="30"/>
      <c r="DS640" s="30"/>
      <c r="DT640" s="30"/>
      <c r="DU640" s="30"/>
      <c r="DV640" s="30"/>
      <c r="DW640" s="30"/>
      <c r="DX640" s="30"/>
      <c r="DY640" s="30"/>
      <c r="DZ640" s="30"/>
      <c r="EA640" s="30"/>
      <c r="EB640" s="30"/>
      <c r="EC640" s="30"/>
      <c r="ED640" s="30"/>
      <c r="EE640" s="30"/>
      <c r="EF640" s="30"/>
      <c r="EG640" s="30"/>
      <c r="EH640" s="30"/>
    </row>
    <row r="641" spans="1:138" ht="14.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  <c r="CV641" s="30"/>
      <c r="CW641" s="30"/>
      <c r="CX641" s="30"/>
      <c r="CY641" s="30"/>
      <c r="CZ641" s="30"/>
      <c r="DA641" s="30"/>
      <c r="DB641" s="30"/>
      <c r="DC641" s="30"/>
      <c r="DD641" s="30"/>
      <c r="DE641" s="30"/>
      <c r="DF641" s="30"/>
      <c r="DG641" s="30"/>
      <c r="DH641" s="30"/>
      <c r="DI641" s="30"/>
      <c r="DJ641" s="30"/>
      <c r="DK641" s="30"/>
      <c r="DL641" s="30"/>
      <c r="DM641" s="30"/>
      <c r="DN641" s="30"/>
      <c r="DO641" s="30"/>
      <c r="DP641" s="30"/>
      <c r="DQ641" s="30"/>
      <c r="DR641" s="30"/>
      <c r="DS641" s="30"/>
      <c r="DT641" s="30"/>
      <c r="DU641" s="30"/>
      <c r="DV641" s="30"/>
      <c r="DW641" s="30"/>
      <c r="DX641" s="30"/>
      <c r="DY641" s="30"/>
      <c r="DZ641" s="30"/>
      <c r="EA641" s="30"/>
      <c r="EB641" s="30"/>
      <c r="EC641" s="30"/>
      <c r="ED641" s="30"/>
      <c r="EE641" s="30"/>
      <c r="EF641" s="30"/>
      <c r="EG641" s="30"/>
      <c r="EH641" s="30"/>
    </row>
    <row r="642" spans="1:138" ht="14.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  <c r="CG642" s="30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  <c r="CU642" s="30"/>
      <c r="CV642" s="30"/>
      <c r="CW642" s="30"/>
      <c r="CX642" s="30"/>
      <c r="CY642" s="30"/>
      <c r="CZ642" s="30"/>
      <c r="DA642" s="30"/>
      <c r="DB642" s="30"/>
      <c r="DC642" s="30"/>
      <c r="DD642" s="30"/>
      <c r="DE642" s="30"/>
      <c r="DF642" s="30"/>
      <c r="DG642" s="30"/>
      <c r="DH642" s="30"/>
      <c r="DI642" s="30"/>
      <c r="DJ642" s="30"/>
      <c r="DK642" s="30"/>
      <c r="DL642" s="30"/>
      <c r="DM642" s="30"/>
      <c r="DN642" s="30"/>
      <c r="DO642" s="30"/>
      <c r="DP642" s="30"/>
      <c r="DQ642" s="30"/>
      <c r="DR642" s="30"/>
      <c r="DS642" s="30"/>
      <c r="DT642" s="30"/>
      <c r="DU642" s="30"/>
      <c r="DV642" s="30"/>
      <c r="DW642" s="30"/>
      <c r="DX642" s="30"/>
      <c r="DY642" s="30"/>
      <c r="DZ642" s="30"/>
      <c r="EA642" s="30"/>
      <c r="EB642" s="30"/>
      <c r="EC642" s="30"/>
      <c r="ED642" s="30"/>
      <c r="EE642" s="30"/>
      <c r="EF642" s="30"/>
      <c r="EG642" s="30"/>
      <c r="EH642" s="30"/>
    </row>
    <row r="643" spans="1:138" ht="14.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  <c r="CU643" s="30"/>
      <c r="CV643" s="30"/>
      <c r="CW643" s="30"/>
      <c r="CX643" s="30"/>
      <c r="CY643" s="30"/>
      <c r="CZ643" s="30"/>
      <c r="DA643" s="30"/>
      <c r="DB643" s="30"/>
      <c r="DC643" s="30"/>
      <c r="DD643" s="30"/>
      <c r="DE643" s="30"/>
      <c r="DF643" s="30"/>
      <c r="DG643" s="30"/>
      <c r="DH643" s="30"/>
      <c r="DI643" s="30"/>
      <c r="DJ643" s="30"/>
      <c r="DK643" s="30"/>
      <c r="DL643" s="30"/>
      <c r="DM643" s="30"/>
      <c r="DN643" s="30"/>
      <c r="DO643" s="30"/>
      <c r="DP643" s="30"/>
      <c r="DQ643" s="30"/>
      <c r="DR643" s="30"/>
      <c r="DS643" s="30"/>
      <c r="DT643" s="30"/>
      <c r="DU643" s="30"/>
      <c r="DV643" s="30"/>
      <c r="DW643" s="30"/>
      <c r="DX643" s="30"/>
      <c r="DY643" s="30"/>
      <c r="DZ643" s="30"/>
      <c r="EA643" s="30"/>
      <c r="EB643" s="30"/>
      <c r="EC643" s="30"/>
      <c r="ED643" s="30"/>
      <c r="EE643" s="30"/>
      <c r="EF643" s="30"/>
      <c r="EG643" s="30"/>
      <c r="EH643" s="30"/>
    </row>
    <row r="644" spans="1:138" ht="14.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  <c r="CV644" s="30"/>
      <c r="CW644" s="30"/>
      <c r="CX644" s="30"/>
      <c r="CY644" s="30"/>
      <c r="CZ644" s="30"/>
      <c r="DA644" s="30"/>
      <c r="DB644" s="30"/>
      <c r="DC644" s="30"/>
      <c r="DD644" s="30"/>
      <c r="DE644" s="30"/>
      <c r="DF644" s="30"/>
      <c r="DG644" s="30"/>
      <c r="DH644" s="30"/>
      <c r="DI644" s="30"/>
      <c r="DJ644" s="30"/>
      <c r="DK644" s="30"/>
      <c r="DL644" s="30"/>
      <c r="DM644" s="30"/>
      <c r="DN644" s="30"/>
      <c r="DO644" s="30"/>
      <c r="DP644" s="30"/>
      <c r="DQ644" s="30"/>
      <c r="DR644" s="30"/>
      <c r="DS644" s="30"/>
      <c r="DT644" s="30"/>
      <c r="DU644" s="30"/>
      <c r="DV644" s="30"/>
      <c r="DW644" s="30"/>
      <c r="DX644" s="30"/>
      <c r="DY644" s="30"/>
      <c r="DZ644" s="30"/>
      <c r="EA644" s="30"/>
      <c r="EB644" s="30"/>
      <c r="EC644" s="30"/>
      <c r="ED644" s="30"/>
      <c r="EE644" s="30"/>
      <c r="EF644" s="30"/>
      <c r="EG644" s="30"/>
      <c r="EH644" s="30"/>
    </row>
    <row r="645" spans="1:138" ht="14.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  <c r="CU645" s="30"/>
      <c r="CV645" s="30"/>
      <c r="CW645" s="30"/>
      <c r="CX645" s="30"/>
      <c r="CY645" s="30"/>
      <c r="CZ645" s="30"/>
      <c r="DA645" s="30"/>
      <c r="DB645" s="30"/>
      <c r="DC645" s="30"/>
      <c r="DD645" s="30"/>
      <c r="DE645" s="30"/>
      <c r="DF645" s="30"/>
      <c r="DG645" s="30"/>
      <c r="DH645" s="30"/>
      <c r="DI645" s="30"/>
      <c r="DJ645" s="30"/>
      <c r="DK645" s="30"/>
      <c r="DL645" s="30"/>
      <c r="DM645" s="30"/>
      <c r="DN645" s="30"/>
      <c r="DO645" s="30"/>
      <c r="DP645" s="30"/>
      <c r="DQ645" s="30"/>
      <c r="DR645" s="30"/>
      <c r="DS645" s="30"/>
      <c r="DT645" s="30"/>
      <c r="DU645" s="30"/>
      <c r="DV645" s="30"/>
      <c r="DW645" s="30"/>
      <c r="DX645" s="30"/>
      <c r="DY645" s="30"/>
      <c r="DZ645" s="30"/>
      <c r="EA645" s="30"/>
      <c r="EB645" s="30"/>
      <c r="EC645" s="30"/>
      <c r="ED645" s="30"/>
      <c r="EE645" s="30"/>
      <c r="EF645" s="30"/>
      <c r="EG645" s="30"/>
      <c r="EH645" s="30"/>
    </row>
    <row r="646" spans="1:138" ht="14.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0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  <c r="CU646" s="30"/>
      <c r="CV646" s="30"/>
      <c r="CW646" s="30"/>
      <c r="CX646" s="30"/>
      <c r="CY646" s="30"/>
      <c r="CZ646" s="30"/>
      <c r="DA646" s="30"/>
      <c r="DB646" s="30"/>
      <c r="DC646" s="30"/>
      <c r="DD646" s="30"/>
      <c r="DE646" s="30"/>
      <c r="DF646" s="30"/>
      <c r="DG646" s="30"/>
      <c r="DH646" s="30"/>
      <c r="DI646" s="30"/>
      <c r="DJ646" s="30"/>
      <c r="DK646" s="30"/>
      <c r="DL646" s="30"/>
      <c r="DM646" s="30"/>
      <c r="DN646" s="30"/>
      <c r="DO646" s="30"/>
      <c r="DP646" s="30"/>
      <c r="DQ646" s="30"/>
      <c r="DR646" s="30"/>
      <c r="DS646" s="30"/>
      <c r="DT646" s="30"/>
      <c r="DU646" s="30"/>
      <c r="DV646" s="30"/>
      <c r="DW646" s="30"/>
      <c r="DX646" s="30"/>
      <c r="DY646" s="30"/>
      <c r="DZ646" s="30"/>
      <c r="EA646" s="30"/>
      <c r="EB646" s="30"/>
      <c r="EC646" s="30"/>
      <c r="ED646" s="30"/>
      <c r="EE646" s="30"/>
      <c r="EF646" s="30"/>
      <c r="EG646" s="30"/>
      <c r="EH646" s="30"/>
    </row>
    <row r="647" spans="1:138" ht="14.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  <c r="CG647" s="30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  <c r="CU647" s="30"/>
      <c r="CV647" s="30"/>
      <c r="CW647" s="30"/>
      <c r="CX647" s="30"/>
      <c r="CY647" s="30"/>
      <c r="CZ647" s="30"/>
      <c r="DA647" s="30"/>
      <c r="DB647" s="30"/>
      <c r="DC647" s="30"/>
      <c r="DD647" s="30"/>
      <c r="DE647" s="30"/>
      <c r="DF647" s="30"/>
      <c r="DG647" s="30"/>
      <c r="DH647" s="30"/>
      <c r="DI647" s="30"/>
      <c r="DJ647" s="30"/>
      <c r="DK647" s="30"/>
      <c r="DL647" s="30"/>
      <c r="DM647" s="30"/>
      <c r="DN647" s="30"/>
      <c r="DO647" s="30"/>
      <c r="DP647" s="30"/>
      <c r="DQ647" s="30"/>
      <c r="DR647" s="30"/>
      <c r="DS647" s="30"/>
      <c r="DT647" s="30"/>
      <c r="DU647" s="30"/>
      <c r="DV647" s="30"/>
      <c r="DW647" s="30"/>
      <c r="DX647" s="30"/>
      <c r="DY647" s="30"/>
      <c r="DZ647" s="30"/>
      <c r="EA647" s="30"/>
      <c r="EB647" s="30"/>
      <c r="EC647" s="30"/>
      <c r="ED647" s="30"/>
      <c r="EE647" s="30"/>
      <c r="EF647" s="30"/>
      <c r="EG647" s="30"/>
      <c r="EH647" s="30"/>
    </row>
    <row r="648" spans="1:138" ht="14.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  <c r="CV648" s="30"/>
      <c r="CW648" s="30"/>
      <c r="CX648" s="30"/>
      <c r="CY648" s="30"/>
      <c r="CZ648" s="30"/>
      <c r="DA648" s="30"/>
      <c r="DB648" s="30"/>
      <c r="DC648" s="30"/>
      <c r="DD648" s="30"/>
      <c r="DE648" s="30"/>
      <c r="DF648" s="30"/>
      <c r="DG648" s="30"/>
      <c r="DH648" s="30"/>
      <c r="DI648" s="30"/>
      <c r="DJ648" s="30"/>
      <c r="DK648" s="30"/>
      <c r="DL648" s="30"/>
      <c r="DM648" s="30"/>
      <c r="DN648" s="30"/>
      <c r="DO648" s="30"/>
      <c r="DP648" s="30"/>
      <c r="DQ648" s="30"/>
      <c r="DR648" s="30"/>
      <c r="DS648" s="30"/>
      <c r="DT648" s="30"/>
      <c r="DU648" s="30"/>
      <c r="DV648" s="30"/>
      <c r="DW648" s="30"/>
      <c r="DX648" s="30"/>
      <c r="DY648" s="30"/>
      <c r="DZ648" s="30"/>
      <c r="EA648" s="30"/>
      <c r="EB648" s="30"/>
      <c r="EC648" s="30"/>
      <c r="ED648" s="30"/>
      <c r="EE648" s="30"/>
      <c r="EF648" s="30"/>
      <c r="EG648" s="30"/>
      <c r="EH648" s="30"/>
    </row>
    <row r="649" spans="1:138" ht="14.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  <c r="CU649" s="30"/>
      <c r="CV649" s="30"/>
      <c r="CW649" s="30"/>
      <c r="CX649" s="30"/>
      <c r="CY649" s="30"/>
      <c r="CZ649" s="30"/>
      <c r="DA649" s="30"/>
      <c r="DB649" s="30"/>
      <c r="DC649" s="30"/>
      <c r="DD649" s="30"/>
      <c r="DE649" s="30"/>
      <c r="DF649" s="30"/>
      <c r="DG649" s="30"/>
      <c r="DH649" s="30"/>
      <c r="DI649" s="30"/>
      <c r="DJ649" s="30"/>
      <c r="DK649" s="30"/>
      <c r="DL649" s="30"/>
      <c r="DM649" s="30"/>
      <c r="DN649" s="30"/>
      <c r="DO649" s="30"/>
      <c r="DP649" s="30"/>
      <c r="DQ649" s="30"/>
      <c r="DR649" s="30"/>
      <c r="DS649" s="30"/>
      <c r="DT649" s="30"/>
      <c r="DU649" s="30"/>
      <c r="DV649" s="30"/>
      <c r="DW649" s="30"/>
      <c r="DX649" s="30"/>
      <c r="DY649" s="30"/>
      <c r="DZ649" s="30"/>
      <c r="EA649" s="30"/>
      <c r="EB649" s="30"/>
      <c r="EC649" s="30"/>
      <c r="ED649" s="30"/>
      <c r="EE649" s="30"/>
      <c r="EF649" s="30"/>
      <c r="EG649" s="30"/>
      <c r="EH649" s="30"/>
    </row>
    <row r="650" spans="1:138" ht="14.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  <c r="CU650" s="30"/>
      <c r="CV650" s="30"/>
      <c r="CW650" s="30"/>
      <c r="CX650" s="30"/>
      <c r="CY650" s="30"/>
      <c r="CZ650" s="30"/>
      <c r="DA650" s="30"/>
      <c r="DB650" s="30"/>
      <c r="DC650" s="30"/>
      <c r="DD650" s="30"/>
      <c r="DE650" s="30"/>
      <c r="DF650" s="30"/>
      <c r="DG650" s="30"/>
      <c r="DH650" s="30"/>
      <c r="DI650" s="30"/>
      <c r="DJ650" s="30"/>
      <c r="DK650" s="30"/>
      <c r="DL650" s="30"/>
      <c r="DM650" s="30"/>
      <c r="DN650" s="30"/>
      <c r="DO650" s="30"/>
      <c r="DP650" s="30"/>
      <c r="DQ650" s="30"/>
      <c r="DR650" s="30"/>
      <c r="DS650" s="30"/>
      <c r="DT650" s="30"/>
      <c r="DU650" s="30"/>
      <c r="DV650" s="30"/>
      <c r="DW650" s="30"/>
      <c r="DX650" s="30"/>
      <c r="DY650" s="30"/>
      <c r="DZ650" s="30"/>
      <c r="EA650" s="30"/>
      <c r="EB650" s="30"/>
      <c r="EC650" s="30"/>
      <c r="ED650" s="30"/>
      <c r="EE650" s="30"/>
      <c r="EF650" s="30"/>
      <c r="EG650" s="30"/>
      <c r="EH650" s="30"/>
    </row>
    <row r="651" spans="1:138" ht="14.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  <c r="CV651" s="30"/>
      <c r="CW651" s="30"/>
      <c r="CX651" s="30"/>
      <c r="CY651" s="30"/>
      <c r="CZ651" s="30"/>
      <c r="DA651" s="30"/>
      <c r="DB651" s="30"/>
      <c r="DC651" s="30"/>
      <c r="DD651" s="30"/>
      <c r="DE651" s="30"/>
      <c r="DF651" s="30"/>
      <c r="DG651" s="30"/>
      <c r="DH651" s="30"/>
      <c r="DI651" s="30"/>
      <c r="DJ651" s="30"/>
      <c r="DK651" s="30"/>
      <c r="DL651" s="30"/>
      <c r="DM651" s="30"/>
      <c r="DN651" s="30"/>
      <c r="DO651" s="30"/>
      <c r="DP651" s="30"/>
      <c r="DQ651" s="30"/>
      <c r="DR651" s="30"/>
      <c r="DS651" s="30"/>
      <c r="DT651" s="30"/>
      <c r="DU651" s="30"/>
      <c r="DV651" s="30"/>
      <c r="DW651" s="30"/>
      <c r="DX651" s="30"/>
      <c r="DY651" s="30"/>
      <c r="DZ651" s="30"/>
      <c r="EA651" s="30"/>
      <c r="EB651" s="30"/>
      <c r="EC651" s="30"/>
      <c r="ED651" s="30"/>
      <c r="EE651" s="30"/>
      <c r="EF651" s="30"/>
      <c r="EG651" s="30"/>
      <c r="EH651" s="30"/>
    </row>
    <row r="652" spans="1:138" ht="14.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  <c r="CU652" s="30"/>
      <c r="CV652" s="30"/>
      <c r="CW652" s="30"/>
      <c r="CX652" s="30"/>
      <c r="CY652" s="30"/>
      <c r="CZ652" s="30"/>
      <c r="DA652" s="30"/>
      <c r="DB652" s="30"/>
      <c r="DC652" s="30"/>
      <c r="DD652" s="30"/>
      <c r="DE652" s="30"/>
      <c r="DF652" s="30"/>
      <c r="DG652" s="30"/>
      <c r="DH652" s="30"/>
      <c r="DI652" s="30"/>
      <c r="DJ652" s="30"/>
      <c r="DK652" s="30"/>
      <c r="DL652" s="30"/>
      <c r="DM652" s="30"/>
      <c r="DN652" s="30"/>
      <c r="DO652" s="30"/>
      <c r="DP652" s="30"/>
      <c r="DQ652" s="30"/>
      <c r="DR652" s="30"/>
      <c r="DS652" s="30"/>
      <c r="DT652" s="30"/>
      <c r="DU652" s="30"/>
      <c r="DV652" s="30"/>
      <c r="DW652" s="30"/>
      <c r="DX652" s="30"/>
      <c r="DY652" s="30"/>
      <c r="DZ652" s="30"/>
      <c r="EA652" s="30"/>
      <c r="EB652" s="30"/>
      <c r="EC652" s="30"/>
      <c r="ED652" s="30"/>
      <c r="EE652" s="30"/>
      <c r="EF652" s="30"/>
      <c r="EG652" s="30"/>
      <c r="EH652" s="30"/>
    </row>
    <row r="653" spans="1:138" ht="14.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  <c r="CU653" s="30"/>
      <c r="CV653" s="30"/>
      <c r="CW653" s="30"/>
      <c r="CX653" s="30"/>
      <c r="CY653" s="30"/>
      <c r="CZ653" s="30"/>
      <c r="DA653" s="30"/>
      <c r="DB653" s="30"/>
      <c r="DC653" s="30"/>
      <c r="DD653" s="30"/>
      <c r="DE653" s="30"/>
      <c r="DF653" s="30"/>
      <c r="DG653" s="30"/>
      <c r="DH653" s="30"/>
      <c r="DI653" s="30"/>
      <c r="DJ653" s="30"/>
      <c r="DK653" s="30"/>
      <c r="DL653" s="30"/>
      <c r="DM653" s="30"/>
      <c r="DN653" s="30"/>
      <c r="DO653" s="30"/>
      <c r="DP653" s="30"/>
      <c r="DQ653" s="30"/>
      <c r="DR653" s="30"/>
      <c r="DS653" s="30"/>
      <c r="DT653" s="30"/>
      <c r="DU653" s="30"/>
      <c r="DV653" s="30"/>
      <c r="DW653" s="30"/>
      <c r="DX653" s="30"/>
      <c r="DY653" s="30"/>
      <c r="DZ653" s="30"/>
      <c r="EA653" s="30"/>
      <c r="EB653" s="30"/>
      <c r="EC653" s="30"/>
      <c r="ED653" s="30"/>
      <c r="EE653" s="30"/>
      <c r="EF653" s="30"/>
      <c r="EG653" s="30"/>
      <c r="EH653" s="30"/>
    </row>
    <row r="654" spans="1:138" ht="14.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  <c r="CV654" s="30"/>
      <c r="CW654" s="30"/>
      <c r="CX654" s="30"/>
      <c r="CY654" s="30"/>
      <c r="CZ654" s="30"/>
      <c r="DA654" s="30"/>
      <c r="DB654" s="30"/>
      <c r="DC654" s="30"/>
      <c r="DD654" s="30"/>
      <c r="DE654" s="30"/>
      <c r="DF654" s="30"/>
      <c r="DG654" s="30"/>
      <c r="DH654" s="30"/>
      <c r="DI654" s="30"/>
      <c r="DJ654" s="30"/>
      <c r="DK654" s="30"/>
      <c r="DL654" s="30"/>
      <c r="DM654" s="30"/>
      <c r="DN654" s="30"/>
      <c r="DO654" s="30"/>
      <c r="DP654" s="30"/>
      <c r="DQ654" s="30"/>
      <c r="DR654" s="30"/>
      <c r="DS654" s="30"/>
      <c r="DT654" s="30"/>
      <c r="DU654" s="30"/>
      <c r="DV654" s="30"/>
      <c r="DW654" s="30"/>
      <c r="DX654" s="30"/>
      <c r="DY654" s="30"/>
      <c r="DZ654" s="30"/>
      <c r="EA654" s="30"/>
      <c r="EB654" s="30"/>
      <c r="EC654" s="30"/>
      <c r="ED654" s="30"/>
      <c r="EE654" s="30"/>
      <c r="EF654" s="30"/>
      <c r="EG654" s="30"/>
      <c r="EH654" s="30"/>
    </row>
    <row r="655" spans="1:138" ht="14.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  <c r="CG655" s="30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  <c r="CU655" s="30"/>
      <c r="CV655" s="30"/>
      <c r="CW655" s="30"/>
      <c r="CX655" s="30"/>
      <c r="CY655" s="30"/>
      <c r="CZ655" s="30"/>
      <c r="DA655" s="30"/>
      <c r="DB655" s="30"/>
      <c r="DC655" s="30"/>
      <c r="DD655" s="30"/>
      <c r="DE655" s="30"/>
      <c r="DF655" s="30"/>
      <c r="DG655" s="30"/>
      <c r="DH655" s="30"/>
      <c r="DI655" s="30"/>
      <c r="DJ655" s="30"/>
      <c r="DK655" s="30"/>
      <c r="DL655" s="30"/>
      <c r="DM655" s="30"/>
      <c r="DN655" s="30"/>
      <c r="DO655" s="30"/>
      <c r="DP655" s="30"/>
      <c r="DQ655" s="30"/>
      <c r="DR655" s="30"/>
      <c r="DS655" s="30"/>
      <c r="DT655" s="30"/>
      <c r="DU655" s="30"/>
      <c r="DV655" s="30"/>
      <c r="DW655" s="30"/>
      <c r="DX655" s="30"/>
      <c r="DY655" s="30"/>
      <c r="DZ655" s="30"/>
      <c r="EA655" s="30"/>
      <c r="EB655" s="30"/>
      <c r="EC655" s="30"/>
      <c r="ED655" s="30"/>
      <c r="EE655" s="30"/>
      <c r="EF655" s="30"/>
      <c r="EG655" s="30"/>
      <c r="EH655" s="30"/>
    </row>
    <row r="656" spans="1:138" ht="14.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  <c r="CU656" s="30"/>
      <c r="CV656" s="30"/>
      <c r="CW656" s="30"/>
      <c r="CX656" s="30"/>
      <c r="CY656" s="30"/>
      <c r="CZ656" s="30"/>
      <c r="DA656" s="30"/>
      <c r="DB656" s="30"/>
      <c r="DC656" s="30"/>
      <c r="DD656" s="30"/>
      <c r="DE656" s="30"/>
      <c r="DF656" s="30"/>
      <c r="DG656" s="30"/>
      <c r="DH656" s="30"/>
      <c r="DI656" s="30"/>
      <c r="DJ656" s="30"/>
      <c r="DK656" s="30"/>
      <c r="DL656" s="30"/>
      <c r="DM656" s="30"/>
      <c r="DN656" s="30"/>
      <c r="DO656" s="30"/>
      <c r="DP656" s="30"/>
      <c r="DQ656" s="30"/>
      <c r="DR656" s="30"/>
      <c r="DS656" s="30"/>
      <c r="DT656" s="30"/>
      <c r="DU656" s="30"/>
      <c r="DV656" s="30"/>
      <c r="DW656" s="30"/>
      <c r="DX656" s="30"/>
      <c r="DY656" s="30"/>
      <c r="DZ656" s="30"/>
      <c r="EA656" s="30"/>
      <c r="EB656" s="30"/>
      <c r="EC656" s="30"/>
      <c r="ED656" s="30"/>
      <c r="EE656" s="30"/>
      <c r="EF656" s="30"/>
      <c r="EG656" s="30"/>
      <c r="EH656" s="30"/>
    </row>
    <row r="657" spans="1:138" ht="14.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0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  <c r="CU657" s="30"/>
      <c r="CV657" s="30"/>
      <c r="CW657" s="30"/>
      <c r="CX657" s="30"/>
      <c r="CY657" s="30"/>
      <c r="CZ657" s="30"/>
      <c r="DA657" s="30"/>
      <c r="DB657" s="30"/>
      <c r="DC657" s="30"/>
      <c r="DD657" s="30"/>
      <c r="DE657" s="30"/>
      <c r="DF657" s="30"/>
      <c r="DG657" s="30"/>
      <c r="DH657" s="30"/>
      <c r="DI657" s="30"/>
      <c r="DJ657" s="30"/>
      <c r="DK657" s="30"/>
      <c r="DL657" s="30"/>
      <c r="DM657" s="30"/>
      <c r="DN657" s="30"/>
      <c r="DO657" s="30"/>
      <c r="DP657" s="30"/>
      <c r="DQ657" s="30"/>
      <c r="DR657" s="30"/>
      <c r="DS657" s="30"/>
      <c r="DT657" s="30"/>
      <c r="DU657" s="30"/>
      <c r="DV657" s="30"/>
      <c r="DW657" s="30"/>
      <c r="DX657" s="30"/>
      <c r="DY657" s="30"/>
      <c r="DZ657" s="30"/>
      <c r="EA657" s="30"/>
      <c r="EB657" s="30"/>
      <c r="EC657" s="30"/>
      <c r="ED657" s="30"/>
      <c r="EE657" s="30"/>
      <c r="EF657" s="30"/>
      <c r="EG657" s="30"/>
      <c r="EH657" s="30"/>
    </row>
    <row r="658" spans="1:138" ht="14.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E658" s="30"/>
      <c r="CF658" s="30"/>
      <c r="CG658" s="30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  <c r="CU658" s="30"/>
      <c r="CV658" s="30"/>
      <c r="CW658" s="30"/>
      <c r="CX658" s="30"/>
      <c r="CY658" s="30"/>
      <c r="CZ658" s="30"/>
      <c r="DA658" s="30"/>
      <c r="DB658" s="30"/>
      <c r="DC658" s="30"/>
      <c r="DD658" s="30"/>
      <c r="DE658" s="30"/>
      <c r="DF658" s="30"/>
      <c r="DG658" s="30"/>
      <c r="DH658" s="30"/>
      <c r="DI658" s="30"/>
      <c r="DJ658" s="30"/>
      <c r="DK658" s="30"/>
      <c r="DL658" s="30"/>
      <c r="DM658" s="30"/>
      <c r="DN658" s="30"/>
      <c r="DO658" s="30"/>
      <c r="DP658" s="30"/>
      <c r="DQ658" s="30"/>
      <c r="DR658" s="30"/>
      <c r="DS658" s="30"/>
      <c r="DT658" s="30"/>
      <c r="DU658" s="30"/>
      <c r="DV658" s="30"/>
      <c r="DW658" s="30"/>
      <c r="DX658" s="30"/>
      <c r="DY658" s="30"/>
      <c r="DZ658" s="30"/>
      <c r="EA658" s="30"/>
      <c r="EB658" s="30"/>
      <c r="EC658" s="30"/>
      <c r="ED658" s="30"/>
      <c r="EE658" s="30"/>
      <c r="EF658" s="30"/>
      <c r="EG658" s="30"/>
      <c r="EH658" s="30"/>
    </row>
    <row r="659" spans="1:138" ht="14.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  <c r="CG659" s="30"/>
      <c r="CH659" s="30"/>
      <c r="CI659" s="30"/>
      <c r="CJ659" s="30"/>
      <c r="CK659" s="30"/>
      <c r="CL659" s="30"/>
      <c r="CM659" s="30"/>
      <c r="CN659" s="30"/>
      <c r="CO659" s="30"/>
      <c r="CP659" s="30"/>
      <c r="CQ659" s="30"/>
      <c r="CR659" s="30"/>
      <c r="CS659" s="30"/>
      <c r="CT659" s="30"/>
      <c r="CU659" s="30"/>
      <c r="CV659" s="30"/>
      <c r="CW659" s="30"/>
      <c r="CX659" s="30"/>
      <c r="CY659" s="30"/>
      <c r="CZ659" s="30"/>
      <c r="DA659" s="30"/>
      <c r="DB659" s="30"/>
      <c r="DC659" s="30"/>
      <c r="DD659" s="30"/>
      <c r="DE659" s="30"/>
      <c r="DF659" s="30"/>
      <c r="DG659" s="30"/>
      <c r="DH659" s="30"/>
      <c r="DI659" s="30"/>
      <c r="DJ659" s="30"/>
      <c r="DK659" s="30"/>
      <c r="DL659" s="30"/>
      <c r="DM659" s="30"/>
      <c r="DN659" s="30"/>
      <c r="DO659" s="30"/>
      <c r="DP659" s="30"/>
      <c r="DQ659" s="30"/>
      <c r="DR659" s="30"/>
      <c r="DS659" s="30"/>
      <c r="DT659" s="30"/>
      <c r="DU659" s="30"/>
      <c r="DV659" s="30"/>
      <c r="DW659" s="30"/>
      <c r="DX659" s="30"/>
      <c r="DY659" s="30"/>
      <c r="DZ659" s="30"/>
      <c r="EA659" s="30"/>
      <c r="EB659" s="30"/>
      <c r="EC659" s="30"/>
      <c r="ED659" s="30"/>
      <c r="EE659" s="30"/>
      <c r="EF659" s="30"/>
      <c r="EG659" s="30"/>
      <c r="EH659" s="30"/>
    </row>
    <row r="660" spans="1:138" ht="14.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  <c r="CE660" s="30"/>
      <c r="CF660" s="30"/>
      <c r="CG660" s="30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S660" s="30"/>
      <c r="CT660" s="30"/>
      <c r="CU660" s="30"/>
      <c r="CV660" s="30"/>
      <c r="CW660" s="30"/>
      <c r="CX660" s="30"/>
      <c r="CY660" s="30"/>
      <c r="CZ660" s="30"/>
      <c r="DA660" s="30"/>
      <c r="DB660" s="30"/>
      <c r="DC660" s="30"/>
      <c r="DD660" s="30"/>
      <c r="DE660" s="30"/>
      <c r="DF660" s="30"/>
      <c r="DG660" s="30"/>
      <c r="DH660" s="30"/>
      <c r="DI660" s="30"/>
      <c r="DJ660" s="30"/>
      <c r="DK660" s="30"/>
      <c r="DL660" s="30"/>
      <c r="DM660" s="30"/>
      <c r="DN660" s="30"/>
      <c r="DO660" s="30"/>
      <c r="DP660" s="30"/>
      <c r="DQ660" s="30"/>
      <c r="DR660" s="30"/>
      <c r="DS660" s="30"/>
      <c r="DT660" s="30"/>
      <c r="DU660" s="30"/>
      <c r="DV660" s="30"/>
      <c r="DW660" s="30"/>
      <c r="DX660" s="30"/>
      <c r="DY660" s="30"/>
      <c r="DZ660" s="30"/>
      <c r="EA660" s="30"/>
      <c r="EB660" s="30"/>
      <c r="EC660" s="30"/>
      <c r="ED660" s="30"/>
      <c r="EE660" s="30"/>
      <c r="EF660" s="30"/>
      <c r="EG660" s="30"/>
      <c r="EH660" s="30"/>
    </row>
    <row r="661" spans="1:138" ht="14.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  <c r="CG661" s="30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  <c r="CU661" s="30"/>
      <c r="CV661" s="30"/>
      <c r="CW661" s="30"/>
      <c r="CX661" s="30"/>
      <c r="CY661" s="30"/>
      <c r="CZ661" s="30"/>
      <c r="DA661" s="30"/>
      <c r="DB661" s="30"/>
      <c r="DC661" s="30"/>
      <c r="DD661" s="30"/>
      <c r="DE661" s="30"/>
      <c r="DF661" s="30"/>
      <c r="DG661" s="30"/>
      <c r="DH661" s="30"/>
      <c r="DI661" s="30"/>
      <c r="DJ661" s="30"/>
      <c r="DK661" s="30"/>
      <c r="DL661" s="30"/>
      <c r="DM661" s="30"/>
      <c r="DN661" s="30"/>
      <c r="DO661" s="30"/>
      <c r="DP661" s="30"/>
      <c r="DQ661" s="30"/>
      <c r="DR661" s="30"/>
      <c r="DS661" s="30"/>
      <c r="DT661" s="30"/>
      <c r="DU661" s="30"/>
      <c r="DV661" s="30"/>
      <c r="DW661" s="30"/>
      <c r="DX661" s="30"/>
      <c r="DY661" s="30"/>
      <c r="DZ661" s="30"/>
      <c r="EA661" s="30"/>
      <c r="EB661" s="30"/>
      <c r="EC661" s="30"/>
      <c r="ED661" s="30"/>
      <c r="EE661" s="30"/>
      <c r="EF661" s="30"/>
      <c r="EG661" s="30"/>
      <c r="EH661" s="30"/>
    </row>
    <row r="662" spans="1:138" ht="14.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E662" s="30"/>
      <c r="CF662" s="30"/>
      <c r="CG662" s="30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  <c r="CU662" s="30"/>
      <c r="CV662" s="30"/>
      <c r="CW662" s="30"/>
      <c r="CX662" s="30"/>
      <c r="CY662" s="30"/>
      <c r="CZ662" s="30"/>
      <c r="DA662" s="30"/>
      <c r="DB662" s="30"/>
      <c r="DC662" s="30"/>
      <c r="DD662" s="30"/>
      <c r="DE662" s="30"/>
      <c r="DF662" s="30"/>
      <c r="DG662" s="30"/>
      <c r="DH662" s="30"/>
      <c r="DI662" s="30"/>
      <c r="DJ662" s="30"/>
      <c r="DK662" s="30"/>
      <c r="DL662" s="30"/>
      <c r="DM662" s="30"/>
      <c r="DN662" s="30"/>
      <c r="DO662" s="30"/>
      <c r="DP662" s="30"/>
      <c r="DQ662" s="30"/>
      <c r="DR662" s="30"/>
      <c r="DS662" s="30"/>
      <c r="DT662" s="30"/>
      <c r="DU662" s="30"/>
      <c r="DV662" s="30"/>
      <c r="DW662" s="30"/>
      <c r="DX662" s="30"/>
      <c r="DY662" s="30"/>
      <c r="DZ662" s="30"/>
      <c r="EA662" s="30"/>
      <c r="EB662" s="30"/>
      <c r="EC662" s="30"/>
      <c r="ED662" s="30"/>
      <c r="EE662" s="30"/>
      <c r="EF662" s="30"/>
      <c r="EG662" s="30"/>
      <c r="EH662" s="30"/>
    </row>
    <row r="663" spans="1:138" ht="14.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  <c r="CG663" s="30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  <c r="CU663" s="30"/>
      <c r="CV663" s="30"/>
      <c r="CW663" s="30"/>
      <c r="CX663" s="30"/>
      <c r="CY663" s="30"/>
      <c r="CZ663" s="30"/>
      <c r="DA663" s="30"/>
      <c r="DB663" s="30"/>
      <c r="DC663" s="30"/>
      <c r="DD663" s="30"/>
      <c r="DE663" s="30"/>
      <c r="DF663" s="30"/>
      <c r="DG663" s="30"/>
      <c r="DH663" s="30"/>
      <c r="DI663" s="30"/>
      <c r="DJ663" s="30"/>
      <c r="DK663" s="30"/>
      <c r="DL663" s="30"/>
      <c r="DM663" s="30"/>
      <c r="DN663" s="30"/>
      <c r="DO663" s="30"/>
      <c r="DP663" s="30"/>
      <c r="DQ663" s="30"/>
      <c r="DR663" s="30"/>
      <c r="DS663" s="30"/>
      <c r="DT663" s="30"/>
      <c r="DU663" s="30"/>
      <c r="DV663" s="30"/>
      <c r="DW663" s="30"/>
      <c r="DX663" s="30"/>
      <c r="DY663" s="30"/>
      <c r="DZ663" s="30"/>
      <c r="EA663" s="30"/>
      <c r="EB663" s="30"/>
      <c r="EC663" s="30"/>
      <c r="ED663" s="30"/>
      <c r="EE663" s="30"/>
      <c r="EF663" s="30"/>
      <c r="EG663" s="30"/>
      <c r="EH663" s="30"/>
    </row>
    <row r="664" spans="1:138" ht="14.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  <c r="CG664" s="30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  <c r="CU664" s="30"/>
      <c r="CV664" s="30"/>
      <c r="CW664" s="30"/>
      <c r="CX664" s="30"/>
      <c r="CY664" s="30"/>
      <c r="CZ664" s="30"/>
      <c r="DA664" s="30"/>
      <c r="DB664" s="30"/>
      <c r="DC664" s="30"/>
      <c r="DD664" s="30"/>
      <c r="DE664" s="30"/>
      <c r="DF664" s="30"/>
      <c r="DG664" s="30"/>
      <c r="DH664" s="30"/>
      <c r="DI664" s="30"/>
      <c r="DJ664" s="30"/>
      <c r="DK664" s="30"/>
      <c r="DL664" s="30"/>
      <c r="DM664" s="30"/>
      <c r="DN664" s="30"/>
      <c r="DO664" s="30"/>
      <c r="DP664" s="30"/>
      <c r="DQ664" s="30"/>
      <c r="DR664" s="30"/>
      <c r="DS664" s="30"/>
      <c r="DT664" s="30"/>
      <c r="DU664" s="30"/>
      <c r="DV664" s="30"/>
      <c r="DW664" s="30"/>
      <c r="DX664" s="30"/>
      <c r="DY664" s="30"/>
      <c r="DZ664" s="30"/>
      <c r="EA664" s="30"/>
      <c r="EB664" s="30"/>
      <c r="EC664" s="30"/>
      <c r="ED664" s="30"/>
      <c r="EE664" s="30"/>
      <c r="EF664" s="30"/>
      <c r="EG664" s="30"/>
      <c r="EH664" s="30"/>
    </row>
    <row r="665" spans="1:138" ht="14.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  <c r="CE665" s="30"/>
      <c r="CF665" s="30"/>
      <c r="CG665" s="30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S665" s="30"/>
      <c r="CT665" s="30"/>
      <c r="CU665" s="30"/>
      <c r="CV665" s="30"/>
      <c r="CW665" s="30"/>
      <c r="CX665" s="30"/>
      <c r="CY665" s="30"/>
      <c r="CZ665" s="30"/>
      <c r="DA665" s="30"/>
      <c r="DB665" s="30"/>
      <c r="DC665" s="30"/>
      <c r="DD665" s="30"/>
      <c r="DE665" s="30"/>
      <c r="DF665" s="30"/>
      <c r="DG665" s="30"/>
      <c r="DH665" s="30"/>
      <c r="DI665" s="30"/>
      <c r="DJ665" s="30"/>
      <c r="DK665" s="30"/>
      <c r="DL665" s="30"/>
      <c r="DM665" s="30"/>
      <c r="DN665" s="30"/>
      <c r="DO665" s="30"/>
      <c r="DP665" s="30"/>
      <c r="DQ665" s="30"/>
      <c r="DR665" s="30"/>
      <c r="DS665" s="30"/>
      <c r="DT665" s="30"/>
      <c r="DU665" s="30"/>
      <c r="DV665" s="30"/>
      <c r="DW665" s="30"/>
      <c r="DX665" s="30"/>
      <c r="DY665" s="30"/>
      <c r="DZ665" s="30"/>
      <c r="EA665" s="30"/>
      <c r="EB665" s="30"/>
      <c r="EC665" s="30"/>
      <c r="ED665" s="30"/>
      <c r="EE665" s="30"/>
      <c r="EF665" s="30"/>
      <c r="EG665" s="30"/>
      <c r="EH665" s="30"/>
    </row>
    <row r="666" spans="1:138" ht="14.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</row>
    <row r="667" spans="1:138" ht="14.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</row>
    <row r="668" spans="1:138" ht="14.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</row>
    <row r="669" spans="1:138" ht="14.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</row>
    <row r="670" spans="1:138" ht="14.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</row>
    <row r="671" spans="1:138" ht="14.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</row>
    <row r="672" spans="1:138" ht="14.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</row>
    <row r="673" spans="1:138" ht="14.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</row>
    <row r="674" spans="1:138" ht="14.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</row>
    <row r="675" spans="1:138" ht="14.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G675" s="30"/>
      <c r="DH675" s="30"/>
      <c r="DI675" s="30"/>
      <c r="DJ675" s="30"/>
      <c r="DK675" s="30"/>
      <c r="DL675" s="30"/>
      <c r="DM675" s="30"/>
      <c r="DN675" s="30"/>
      <c r="DO675" s="30"/>
      <c r="DP675" s="30"/>
      <c r="DQ675" s="30"/>
      <c r="DR675" s="30"/>
      <c r="DS675" s="30"/>
      <c r="DT675" s="30"/>
      <c r="DU675" s="30"/>
      <c r="DV675" s="30"/>
      <c r="DW675" s="30"/>
      <c r="DX675" s="30"/>
      <c r="DY675" s="30"/>
      <c r="DZ675" s="30"/>
      <c r="EA675" s="30"/>
      <c r="EB675" s="30"/>
      <c r="EC675" s="30"/>
      <c r="ED675" s="30"/>
      <c r="EE675" s="30"/>
      <c r="EF675" s="30"/>
      <c r="EG675" s="30"/>
      <c r="EH675" s="30"/>
    </row>
    <row r="676" spans="1:138" ht="14.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0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  <c r="CU676" s="30"/>
      <c r="CV676" s="30"/>
      <c r="CW676" s="30"/>
      <c r="CX676" s="30"/>
      <c r="CY676" s="30"/>
      <c r="CZ676" s="30"/>
      <c r="DA676" s="30"/>
      <c r="DB676" s="30"/>
      <c r="DC676" s="30"/>
      <c r="DD676" s="30"/>
      <c r="DE676" s="30"/>
      <c r="DF676" s="30"/>
      <c r="DG676" s="30"/>
      <c r="DH676" s="30"/>
      <c r="DI676" s="30"/>
      <c r="DJ676" s="30"/>
      <c r="DK676" s="30"/>
      <c r="DL676" s="30"/>
      <c r="DM676" s="30"/>
      <c r="DN676" s="30"/>
      <c r="DO676" s="30"/>
      <c r="DP676" s="30"/>
      <c r="DQ676" s="30"/>
      <c r="DR676" s="30"/>
      <c r="DS676" s="30"/>
      <c r="DT676" s="30"/>
      <c r="DU676" s="30"/>
      <c r="DV676" s="30"/>
      <c r="DW676" s="30"/>
      <c r="DX676" s="30"/>
      <c r="DY676" s="30"/>
      <c r="DZ676" s="30"/>
      <c r="EA676" s="30"/>
      <c r="EB676" s="30"/>
      <c r="EC676" s="30"/>
      <c r="ED676" s="30"/>
      <c r="EE676" s="30"/>
      <c r="EF676" s="30"/>
      <c r="EG676" s="30"/>
      <c r="EH676" s="30"/>
    </row>
    <row r="677" spans="1:138" ht="14.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  <c r="CG677" s="30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  <c r="CU677" s="30"/>
      <c r="CV677" s="30"/>
      <c r="CW677" s="30"/>
      <c r="CX677" s="30"/>
      <c r="CY677" s="30"/>
      <c r="CZ677" s="30"/>
      <c r="DA677" s="30"/>
      <c r="DB677" s="30"/>
      <c r="DC677" s="30"/>
      <c r="DD677" s="30"/>
      <c r="DE677" s="30"/>
      <c r="DF677" s="30"/>
      <c r="DG677" s="30"/>
      <c r="DH677" s="30"/>
      <c r="DI677" s="30"/>
      <c r="DJ677" s="30"/>
      <c r="DK677" s="30"/>
      <c r="DL677" s="30"/>
      <c r="DM677" s="30"/>
      <c r="DN677" s="30"/>
      <c r="DO677" s="30"/>
      <c r="DP677" s="30"/>
      <c r="DQ677" s="30"/>
      <c r="DR677" s="30"/>
      <c r="DS677" s="30"/>
      <c r="DT677" s="30"/>
      <c r="DU677" s="30"/>
      <c r="DV677" s="30"/>
      <c r="DW677" s="30"/>
      <c r="DX677" s="30"/>
      <c r="DY677" s="30"/>
      <c r="DZ677" s="30"/>
      <c r="EA677" s="30"/>
      <c r="EB677" s="30"/>
      <c r="EC677" s="30"/>
      <c r="ED677" s="30"/>
      <c r="EE677" s="30"/>
      <c r="EF677" s="30"/>
      <c r="EG677" s="30"/>
      <c r="EH677" s="30"/>
    </row>
    <row r="678" spans="1:138" ht="14.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  <c r="CG678" s="30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  <c r="CU678" s="30"/>
      <c r="CV678" s="30"/>
      <c r="CW678" s="30"/>
      <c r="CX678" s="30"/>
      <c r="CY678" s="30"/>
      <c r="CZ678" s="30"/>
      <c r="DA678" s="30"/>
      <c r="DB678" s="30"/>
      <c r="DC678" s="30"/>
      <c r="DD678" s="30"/>
      <c r="DE678" s="30"/>
      <c r="DF678" s="30"/>
      <c r="DG678" s="30"/>
      <c r="DH678" s="30"/>
      <c r="DI678" s="30"/>
      <c r="DJ678" s="30"/>
      <c r="DK678" s="30"/>
      <c r="DL678" s="30"/>
      <c r="DM678" s="30"/>
      <c r="DN678" s="30"/>
      <c r="DO678" s="30"/>
      <c r="DP678" s="30"/>
      <c r="DQ678" s="30"/>
      <c r="DR678" s="30"/>
      <c r="DS678" s="30"/>
      <c r="DT678" s="30"/>
      <c r="DU678" s="30"/>
      <c r="DV678" s="30"/>
      <c r="DW678" s="30"/>
      <c r="DX678" s="30"/>
      <c r="DY678" s="30"/>
      <c r="DZ678" s="30"/>
      <c r="EA678" s="30"/>
      <c r="EB678" s="30"/>
      <c r="EC678" s="30"/>
      <c r="ED678" s="30"/>
      <c r="EE678" s="30"/>
      <c r="EF678" s="30"/>
      <c r="EG678" s="30"/>
      <c r="EH678" s="30"/>
    </row>
    <row r="679" spans="1:138" ht="14.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  <c r="CG679" s="30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  <c r="CU679" s="30"/>
      <c r="CV679" s="30"/>
      <c r="CW679" s="30"/>
      <c r="CX679" s="30"/>
      <c r="CY679" s="30"/>
      <c r="CZ679" s="30"/>
      <c r="DA679" s="30"/>
      <c r="DB679" s="30"/>
      <c r="DC679" s="30"/>
      <c r="DD679" s="30"/>
      <c r="DE679" s="30"/>
      <c r="DF679" s="30"/>
      <c r="DG679" s="30"/>
      <c r="DH679" s="30"/>
      <c r="DI679" s="30"/>
      <c r="DJ679" s="30"/>
      <c r="DK679" s="30"/>
      <c r="DL679" s="30"/>
      <c r="DM679" s="30"/>
      <c r="DN679" s="30"/>
      <c r="DO679" s="30"/>
      <c r="DP679" s="30"/>
      <c r="DQ679" s="30"/>
      <c r="DR679" s="30"/>
      <c r="DS679" s="30"/>
      <c r="DT679" s="30"/>
      <c r="DU679" s="30"/>
      <c r="DV679" s="30"/>
      <c r="DW679" s="30"/>
      <c r="DX679" s="30"/>
      <c r="DY679" s="30"/>
      <c r="DZ679" s="30"/>
      <c r="EA679" s="30"/>
      <c r="EB679" s="30"/>
      <c r="EC679" s="30"/>
      <c r="ED679" s="30"/>
      <c r="EE679" s="30"/>
      <c r="EF679" s="30"/>
      <c r="EG679" s="30"/>
      <c r="EH679" s="30"/>
    </row>
    <row r="680" spans="1:138" ht="14.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  <c r="CU680" s="30"/>
      <c r="CV680" s="30"/>
      <c r="CW680" s="30"/>
      <c r="CX680" s="30"/>
      <c r="CY680" s="30"/>
      <c r="CZ680" s="30"/>
      <c r="DA680" s="30"/>
      <c r="DB680" s="30"/>
      <c r="DC680" s="30"/>
      <c r="DD680" s="30"/>
      <c r="DE680" s="30"/>
      <c r="DF680" s="30"/>
      <c r="DG680" s="30"/>
      <c r="DH680" s="30"/>
      <c r="DI680" s="30"/>
      <c r="DJ680" s="30"/>
      <c r="DK680" s="30"/>
      <c r="DL680" s="30"/>
      <c r="DM680" s="30"/>
      <c r="DN680" s="30"/>
      <c r="DO680" s="30"/>
      <c r="DP680" s="30"/>
      <c r="DQ680" s="30"/>
      <c r="DR680" s="30"/>
      <c r="DS680" s="30"/>
      <c r="DT680" s="30"/>
      <c r="DU680" s="30"/>
      <c r="DV680" s="30"/>
      <c r="DW680" s="30"/>
      <c r="DX680" s="30"/>
      <c r="DY680" s="30"/>
      <c r="DZ680" s="30"/>
      <c r="EA680" s="30"/>
      <c r="EB680" s="30"/>
      <c r="EC680" s="30"/>
      <c r="ED680" s="30"/>
      <c r="EE680" s="30"/>
      <c r="EF680" s="30"/>
      <c r="EG680" s="30"/>
      <c r="EH680" s="30"/>
    </row>
    <row r="681" spans="1:138" ht="14.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  <c r="CG681" s="30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  <c r="CU681" s="30"/>
      <c r="CV681" s="30"/>
      <c r="CW681" s="30"/>
      <c r="CX681" s="30"/>
      <c r="CY681" s="30"/>
      <c r="CZ681" s="30"/>
      <c r="DA681" s="30"/>
      <c r="DB681" s="30"/>
      <c r="DC681" s="30"/>
      <c r="DD681" s="30"/>
      <c r="DE681" s="30"/>
      <c r="DF681" s="30"/>
      <c r="DG681" s="30"/>
      <c r="DH681" s="30"/>
      <c r="DI681" s="30"/>
      <c r="DJ681" s="30"/>
      <c r="DK681" s="30"/>
      <c r="DL681" s="30"/>
      <c r="DM681" s="30"/>
      <c r="DN681" s="30"/>
      <c r="DO681" s="30"/>
      <c r="DP681" s="30"/>
      <c r="DQ681" s="30"/>
      <c r="DR681" s="30"/>
      <c r="DS681" s="30"/>
      <c r="DT681" s="30"/>
      <c r="DU681" s="30"/>
      <c r="DV681" s="30"/>
      <c r="DW681" s="30"/>
      <c r="DX681" s="30"/>
      <c r="DY681" s="30"/>
      <c r="DZ681" s="30"/>
      <c r="EA681" s="30"/>
      <c r="EB681" s="30"/>
      <c r="EC681" s="30"/>
      <c r="ED681" s="30"/>
      <c r="EE681" s="30"/>
      <c r="EF681" s="30"/>
      <c r="EG681" s="30"/>
      <c r="EH681" s="30"/>
    </row>
    <row r="682" spans="1:138" ht="14.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  <c r="CG682" s="30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  <c r="CU682" s="30"/>
      <c r="CV682" s="30"/>
      <c r="CW682" s="30"/>
      <c r="CX682" s="30"/>
      <c r="CY682" s="30"/>
      <c r="CZ682" s="30"/>
      <c r="DA682" s="30"/>
      <c r="DB682" s="30"/>
      <c r="DC682" s="30"/>
      <c r="DD682" s="30"/>
      <c r="DE682" s="30"/>
      <c r="DF682" s="30"/>
      <c r="DG682" s="30"/>
      <c r="DH682" s="30"/>
      <c r="DI682" s="30"/>
      <c r="DJ682" s="30"/>
      <c r="DK682" s="30"/>
      <c r="DL682" s="30"/>
      <c r="DM682" s="30"/>
      <c r="DN682" s="30"/>
      <c r="DO682" s="30"/>
      <c r="DP682" s="30"/>
      <c r="DQ682" s="30"/>
      <c r="DR682" s="30"/>
      <c r="DS682" s="30"/>
      <c r="DT682" s="30"/>
      <c r="DU682" s="30"/>
      <c r="DV682" s="30"/>
      <c r="DW682" s="30"/>
      <c r="DX682" s="30"/>
      <c r="DY682" s="30"/>
      <c r="DZ682" s="30"/>
      <c r="EA682" s="30"/>
      <c r="EB682" s="30"/>
      <c r="EC682" s="30"/>
      <c r="ED682" s="30"/>
      <c r="EE682" s="30"/>
      <c r="EF682" s="30"/>
      <c r="EG682" s="30"/>
      <c r="EH682" s="30"/>
    </row>
    <row r="683" spans="1:138" ht="14.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  <c r="CU683" s="30"/>
      <c r="CV683" s="30"/>
      <c r="CW683" s="30"/>
      <c r="CX683" s="30"/>
      <c r="CY683" s="30"/>
      <c r="CZ683" s="30"/>
      <c r="DA683" s="30"/>
      <c r="DB683" s="30"/>
      <c r="DC683" s="30"/>
      <c r="DD683" s="30"/>
      <c r="DE683" s="30"/>
      <c r="DF683" s="30"/>
      <c r="DG683" s="30"/>
      <c r="DH683" s="30"/>
      <c r="DI683" s="30"/>
      <c r="DJ683" s="30"/>
      <c r="DK683" s="30"/>
      <c r="DL683" s="30"/>
      <c r="DM683" s="30"/>
      <c r="DN683" s="30"/>
      <c r="DO683" s="30"/>
      <c r="DP683" s="30"/>
      <c r="DQ683" s="30"/>
      <c r="DR683" s="30"/>
      <c r="DS683" s="30"/>
      <c r="DT683" s="30"/>
      <c r="DU683" s="30"/>
      <c r="DV683" s="30"/>
      <c r="DW683" s="30"/>
      <c r="DX683" s="30"/>
      <c r="DY683" s="30"/>
      <c r="DZ683" s="30"/>
      <c r="EA683" s="30"/>
      <c r="EB683" s="30"/>
      <c r="EC683" s="30"/>
      <c r="ED683" s="30"/>
      <c r="EE683" s="30"/>
      <c r="EF683" s="30"/>
      <c r="EG683" s="30"/>
      <c r="EH683" s="30"/>
    </row>
    <row r="684" spans="1:138" ht="14.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G684" s="30"/>
      <c r="DH684" s="30"/>
      <c r="DI684" s="30"/>
      <c r="DJ684" s="30"/>
      <c r="DK684" s="30"/>
      <c r="DL684" s="30"/>
      <c r="DM684" s="30"/>
      <c r="DN684" s="30"/>
      <c r="DO684" s="30"/>
      <c r="DP684" s="30"/>
      <c r="DQ684" s="30"/>
      <c r="DR684" s="30"/>
      <c r="DS684" s="30"/>
      <c r="DT684" s="30"/>
      <c r="DU684" s="30"/>
      <c r="DV684" s="30"/>
      <c r="DW684" s="30"/>
      <c r="DX684" s="30"/>
      <c r="DY684" s="30"/>
      <c r="DZ684" s="30"/>
      <c r="EA684" s="30"/>
      <c r="EB684" s="30"/>
      <c r="EC684" s="30"/>
      <c r="ED684" s="30"/>
      <c r="EE684" s="30"/>
      <c r="EF684" s="30"/>
      <c r="EG684" s="30"/>
      <c r="EH684" s="30"/>
    </row>
    <row r="685" spans="1:138" ht="14.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  <c r="CG685" s="30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  <c r="CU685" s="30"/>
      <c r="CV685" s="30"/>
      <c r="CW685" s="30"/>
      <c r="CX685" s="30"/>
      <c r="CY685" s="30"/>
      <c r="CZ685" s="30"/>
      <c r="DA685" s="30"/>
      <c r="DB685" s="30"/>
      <c r="DC685" s="30"/>
      <c r="DD685" s="30"/>
      <c r="DE685" s="30"/>
      <c r="DF685" s="30"/>
      <c r="DG685" s="30"/>
      <c r="DH685" s="30"/>
      <c r="DI685" s="30"/>
      <c r="DJ685" s="30"/>
      <c r="DK685" s="30"/>
      <c r="DL685" s="30"/>
      <c r="DM685" s="30"/>
      <c r="DN685" s="30"/>
      <c r="DO685" s="30"/>
      <c r="DP685" s="30"/>
      <c r="DQ685" s="30"/>
      <c r="DR685" s="30"/>
      <c r="DS685" s="30"/>
      <c r="DT685" s="30"/>
      <c r="DU685" s="30"/>
      <c r="DV685" s="30"/>
      <c r="DW685" s="30"/>
      <c r="DX685" s="30"/>
      <c r="DY685" s="30"/>
      <c r="DZ685" s="30"/>
      <c r="EA685" s="30"/>
      <c r="EB685" s="30"/>
      <c r="EC685" s="30"/>
      <c r="ED685" s="30"/>
      <c r="EE685" s="30"/>
      <c r="EF685" s="30"/>
      <c r="EG685" s="30"/>
      <c r="EH685" s="30"/>
    </row>
    <row r="686" spans="1:138" ht="14.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  <c r="CG686" s="30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  <c r="CU686" s="30"/>
      <c r="CV686" s="30"/>
      <c r="CW686" s="30"/>
      <c r="CX686" s="30"/>
      <c r="CY686" s="30"/>
      <c r="CZ686" s="30"/>
      <c r="DA686" s="30"/>
      <c r="DB686" s="30"/>
      <c r="DC686" s="30"/>
      <c r="DD686" s="30"/>
      <c r="DE686" s="30"/>
      <c r="DF686" s="30"/>
      <c r="DG686" s="30"/>
      <c r="DH686" s="30"/>
      <c r="DI686" s="30"/>
      <c r="DJ686" s="30"/>
      <c r="DK686" s="30"/>
      <c r="DL686" s="30"/>
      <c r="DM686" s="30"/>
      <c r="DN686" s="30"/>
      <c r="DO686" s="30"/>
      <c r="DP686" s="30"/>
      <c r="DQ686" s="30"/>
      <c r="DR686" s="30"/>
      <c r="DS686" s="30"/>
      <c r="DT686" s="30"/>
      <c r="DU686" s="30"/>
      <c r="DV686" s="30"/>
      <c r="DW686" s="30"/>
      <c r="DX686" s="30"/>
      <c r="DY686" s="30"/>
      <c r="DZ686" s="30"/>
      <c r="EA686" s="30"/>
      <c r="EB686" s="30"/>
      <c r="EC686" s="30"/>
      <c r="ED686" s="30"/>
      <c r="EE686" s="30"/>
      <c r="EF686" s="30"/>
      <c r="EG686" s="30"/>
      <c r="EH686" s="30"/>
    </row>
    <row r="687" spans="1:138" ht="14.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  <c r="CU687" s="30"/>
      <c r="CV687" s="30"/>
      <c r="CW687" s="30"/>
      <c r="CX687" s="30"/>
      <c r="CY687" s="30"/>
      <c r="CZ687" s="30"/>
      <c r="DA687" s="30"/>
      <c r="DB687" s="30"/>
      <c r="DC687" s="30"/>
      <c r="DD687" s="30"/>
      <c r="DE687" s="30"/>
      <c r="DF687" s="30"/>
      <c r="DG687" s="30"/>
      <c r="DH687" s="30"/>
      <c r="DI687" s="30"/>
      <c r="DJ687" s="30"/>
      <c r="DK687" s="30"/>
      <c r="DL687" s="30"/>
      <c r="DM687" s="30"/>
      <c r="DN687" s="30"/>
      <c r="DO687" s="30"/>
      <c r="DP687" s="30"/>
      <c r="DQ687" s="30"/>
      <c r="DR687" s="30"/>
      <c r="DS687" s="30"/>
      <c r="DT687" s="30"/>
      <c r="DU687" s="30"/>
      <c r="DV687" s="30"/>
      <c r="DW687" s="30"/>
      <c r="DX687" s="30"/>
      <c r="DY687" s="30"/>
      <c r="DZ687" s="30"/>
      <c r="EA687" s="30"/>
      <c r="EB687" s="30"/>
      <c r="EC687" s="30"/>
      <c r="ED687" s="30"/>
      <c r="EE687" s="30"/>
      <c r="EF687" s="30"/>
      <c r="EG687" s="30"/>
      <c r="EH687" s="30"/>
    </row>
    <row r="688" spans="1:138" ht="14.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E688" s="30"/>
      <c r="CF688" s="30"/>
      <c r="CG688" s="30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S688" s="30"/>
      <c r="CT688" s="30"/>
      <c r="CU688" s="30"/>
      <c r="CV688" s="30"/>
      <c r="CW688" s="30"/>
      <c r="CX688" s="30"/>
      <c r="CY688" s="30"/>
      <c r="CZ688" s="30"/>
      <c r="DA688" s="30"/>
      <c r="DB688" s="30"/>
      <c r="DC688" s="30"/>
      <c r="DD688" s="30"/>
      <c r="DE688" s="30"/>
      <c r="DF688" s="30"/>
      <c r="DG688" s="30"/>
      <c r="DH688" s="30"/>
      <c r="DI688" s="30"/>
      <c r="DJ688" s="30"/>
      <c r="DK688" s="30"/>
      <c r="DL688" s="30"/>
      <c r="DM688" s="30"/>
      <c r="DN688" s="30"/>
      <c r="DO688" s="30"/>
      <c r="DP688" s="30"/>
      <c r="DQ688" s="30"/>
      <c r="DR688" s="30"/>
      <c r="DS688" s="30"/>
      <c r="DT688" s="30"/>
      <c r="DU688" s="30"/>
      <c r="DV688" s="30"/>
      <c r="DW688" s="30"/>
      <c r="DX688" s="30"/>
      <c r="DY688" s="30"/>
      <c r="DZ688" s="30"/>
      <c r="EA688" s="30"/>
      <c r="EB688" s="30"/>
      <c r="EC688" s="30"/>
      <c r="ED688" s="30"/>
      <c r="EE688" s="30"/>
      <c r="EF688" s="30"/>
      <c r="EG688" s="30"/>
      <c r="EH688" s="30"/>
    </row>
    <row r="689" spans="1:138" ht="14.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  <c r="CG689" s="30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  <c r="CU689" s="30"/>
      <c r="CV689" s="30"/>
      <c r="CW689" s="30"/>
      <c r="CX689" s="30"/>
      <c r="CY689" s="30"/>
      <c r="CZ689" s="30"/>
      <c r="DA689" s="30"/>
      <c r="DB689" s="30"/>
      <c r="DC689" s="30"/>
      <c r="DD689" s="30"/>
      <c r="DE689" s="30"/>
      <c r="DF689" s="30"/>
      <c r="DG689" s="30"/>
      <c r="DH689" s="30"/>
      <c r="DI689" s="30"/>
      <c r="DJ689" s="30"/>
      <c r="DK689" s="30"/>
      <c r="DL689" s="30"/>
      <c r="DM689" s="30"/>
      <c r="DN689" s="30"/>
      <c r="DO689" s="30"/>
      <c r="DP689" s="30"/>
      <c r="DQ689" s="30"/>
      <c r="DR689" s="30"/>
      <c r="DS689" s="30"/>
      <c r="DT689" s="30"/>
      <c r="DU689" s="30"/>
      <c r="DV689" s="30"/>
      <c r="DW689" s="30"/>
      <c r="DX689" s="30"/>
      <c r="DY689" s="30"/>
      <c r="DZ689" s="30"/>
      <c r="EA689" s="30"/>
      <c r="EB689" s="30"/>
      <c r="EC689" s="30"/>
      <c r="ED689" s="30"/>
      <c r="EE689" s="30"/>
      <c r="EF689" s="30"/>
      <c r="EG689" s="30"/>
      <c r="EH689" s="30"/>
    </row>
    <row r="690" spans="1:138" ht="14.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E690" s="30"/>
      <c r="CF690" s="30"/>
      <c r="CG690" s="30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S690" s="30"/>
      <c r="CT690" s="30"/>
      <c r="CU690" s="30"/>
      <c r="CV690" s="30"/>
      <c r="CW690" s="30"/>
      <c r="CX690" s="30"/>
      <c r="CY690" s="30"/>
      <c r="CZ690" s="30"/>
      <c r="DA690" s="30"/>
      <c r="DB690" s="30"/>
      <c r="DC690" s="30"/>
      <c r="DD690" s="30"/>
      <c r="DE690" s="30"/>
      <c r="DF690" s="30"/>
      <c r="DG690" s="30"/>
      <c r="DH690" s="30"/>
      <c r="DI690" s="30"/>
      <c r="DJ690" s="30"/>
      <c r="DK690" s="30"/>
      <c r="DL690" s="30"/>
      <c r="DM690" s="30"/>
      <c r="DN690" s="30"/>
      <c r="DO690" s="30"/>
      <c r="DP690" s="30"/>
      <c r="DQ690" s="30"/>
      <c r="DR690" s="30"/>
      <c r="DS690" s="30"/>
      <c r="DT690" s="30"/>
      <c r="DU690" s="30"/>
      <c r="DV690" s="30"/>
      <c r="DW690" s="30"/>
      <c r="DX690" s="30"/>
      <c r="DY690" s="30"/>
      <c r="DZ690" s="30"/>
      <c r="EA690" s="30"/>
      <c r="EB690" s="30"/>
      <c r="EC690" s="30"/>
      <c r="ED690" s="30"/>
      <c r="EE690" s="30"/>
      <c r="EF690" s="30"/>
      <c r="EG690" s="30"/>
      <c r="EH690" s="30"/>
    </row>
    <row r="691" spans="1:138" ht="14.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  <c r="CE691" s="30"/>
      <c r="CF691" s="30"/>
      <c r="CG691" s="30"/>
      <c r="CH691" s="30"/>
      <c r="CI691" s="30"/>
      <c r="CJ691" s="30"/>
      <c r="CK691" s="30"/>
      <c r="CL691" s="30"/>
      <c r="CM691" s="30"/>
      <c r="CN691" s="30"/>
      <c r="CO691" s="30"/>
      <c r="CP691" s="30"/>
      <c r="CQ691" s="30"/>
      <c r="CR691" s="30"/>
      <c r="CS691" s="30"/>
      <c r="CT691" s="30"/>
      <c r="CU691" s="30"/>
      <c r="CV691" s="30"/>
      <c r="CW691" s="30"/>
      <c r="CX691" s="30"/>
      <c r="CY691" s="30"/>
      <c r="CZ691" s="30"/>
      <c r="DA691" s="30"/>
      <c r="DB691" s="30"/>
      <c r="DC691" s="30"/>
      <c r="DD691" s="30"/>
      <c r="DE691" s="30"/>
      <c r="DF691" s="30"/>
      <c r="DG691" s="30"/>
      <c r="DH691" s="30"/>
      <c r="DI691" s="30"/>
      <c r="DJ691" s="30"/>
      <c r="DK691" s="30"/>
      <c r="DL691" s="30"/>
      <c r="DM691" s="30"/>
      <c r="DN691" s="30"/>
      <c r="DO691" s="30"/>
      <c r="DP691" s="30"/>
      <c r="DQ691" s="30"/>
      <c r="DR691" s="30"/>
      <c r="DS691" s="30"/>
      <c r="DT691" s="30"/>
      <c r="DU691" s="30"/>
      <c r="DV691" s="30"/>
      <c r="DW691" s="30"/>
      <c r="DX691" s="30"/>
      <c r="DY691" s="30"/>
      <c r="DZ691" s="30"/>
      <c r="EA691" s="30"/>
      <c r="EB691" s="30"/>
      <c r="EC691" s="30"/>
      <c r="ED691" s="30"/>
      <c r="EE691" s="30"/>
      <c r="EF691" s="30"/>
      <c r="EG691" s="30"/>
      <c r="EH691" s="30"/>
    </row>
    <row r="692" spans="1:138" ht="14.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  <c r="CE692" s="30"/>
      <c r="CF692" s="30"/>
      <c r="CG692" s="30"/>
      <c r="CH692" s="30"/>
      <c r="CI692" s="30"/>
      <c r="CJ692" s="30"/>
      <c r="CK692" s="30"/>
      <c r="CL692" s="30"/>
      <c r="CM692" s="30"/>
      <c r="CN692" s="30"/>
      <c r="CO692" s="30"/>
      <c r="CP692" s="30"/>
      <c r="CQ692" s="30"/>
      <c r="CR692" s="30"/>
      <c r="CS692" s="30"/>
      <c r="CT692" s="30"/>
      <c r="CU692" s="30"/>
      <c r="CV692" s="30"/>
      <c r="CW692" s="30"/>
      <c r="CX692" s="30"/>
      <c r="CY692" s="30"/>
      <c r="CZ692" s="30"/>
      <c r="DA692" s="30"/>
      <c r="DB692" s="30"/>
      <c r="DC692" s="30"/>
      <c r="DD692" s="30"/>
      <c r="DE692" s="30"/>
      <c r="DF692" s="30"/>
      <c r="DG692" s="30"/>
      <c r="DH692" s="30"/>
      <c r="DI692" s="30"/>
      <c r="DJ692" s="30"/>
      <c r="DK692" s="30"/>
      <c r="DL692" s="30"/>
      <c r="DM692" s="30"/>
      <c r="DN692" s="30"/>
      <c r="DO692" s="30"/>
      <c r="DP692" s="30"/>
      <c r="DQ692" s="30"/>
      <c r="DR692" s="30"/>
      <c r="DS692" s="30"/>
      <c r="DT692" s="30"/>
      <c r="DU692" s="30"/>
      <c r="DV692" s="30"/>
      <c r="DW692" s="30"/>
      <c r="DX692" s="30"/>
      <c r="DY692" s="30"/>
      <c r="DZ692" s="30"/>
      <c r="EA692" s="30"/>
      <c r="EB692" s="30"/>
      <c r="EC692" s="30"/>
      <c r="ED692" s="30"/>
      <c r="EE692" s="30"/>
      <c r="EF692" s="30"/>
      <c r="EG692" s="30"/>
      <c r="EH692" s="30"/>
    </row>
    <row r="693" spans="1:138" ht="14.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  <c r="CE693" s="30"/>
      <c r="CF693" s="30"/>
      <c r="CG693" s="30"/>
      <c r="CH693" s="30"/>
      <c r="CI693" s="30"/>
      <c r="CJ693" s="30"/>
      <c r="CK693" s="30"/>
      <c r="CL693" s="30"/>
      <c r="CM693" s="30"/>
      <c r="CN693" s="30"/>
      <c r="CO693" s="30"/>
      <c r="CP693" s="30"/>
      <c r="CQ693" s="30"/>
      <c r="CR693" s="30"/>
      <c r="CS693" s="30"/>
      <c r="CT693" s="30"/>
      <c r="CU693" s="30"/>
      <c r="CV693" s="30"/>
      <c r="CW693" s="30"/>
      <c r="CX693" s="30"/>
      <c r="CY693" s="30"/>
      <c r="CZ693" s="30"/>
      <c r="DA693" s="30"/>
      <c r="DB693" s="30"/>
      <c r="DC693" s="30"/>
      <c r="DD693" s="30"/>
      <c r="DE693" s="30"/>
      <c r="DF693" s="30"/>
      <c r="DG693" s="30"/>
      <c r="DH693" s="30"/>
      <c r="DI693" s="30"/>
      <c r="DJ693" s="30"/>
      <c r="DK693" s="30"/>
      <c r="DL693" s="30"/>
      <c r="DM693" s="30"/>
      <c r="DN693" s="30"/>
      <c r="DO693" s="30"/>
      <c r="DP693" s="30"/>
      <c r="DQ693" s="30"/>
      <c r="DR693" s="30"/>
      <c r="DS693" s="30"/>
      <c r="DT693" s="30"/>
      <c r="DU693" s="30"/>
      <c r="DV693" s="30"/>
      <c r="DW693" s="30"/>
      <c r="DX693" s="30"/>
      <c r="DY693" s="30"/>
      <c r="DZ693" s="30"/>
      <c r="EA693" s="30"/>
      <c r="EB693" s="30"/>
      <c r="EC693" s="30"/>
      <c r="ED693" s="30"/>
      <c r="EE693" s="30"/>
      <c r="EF693" s="30"/>
      <c r="EG693" s="30"/>
      <c r="EH693" s="30"/>
    </row>
    <row r="694" spans="1:138" ht="14.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  <c r="CE694" s="30"/>
      <c r="CF694" s="30"/>
      <c r="CG694" s="30"/>
      <c r="CH694" s="30"/>
      <c r="CI694" s="30"/>
      <c r="CJ694" s="30"/>
      <c r="CK694" s="30"/>
      <c r="CL694" s="30"/>
      <c r="CM694" s="30"/>
      <c r="CN694" s="30"/>
      <c r="CO694" s="30"/>
      <c r="CP694" s="30"/>
      <c r="CQ694" s="30"/>
      <c r="CR694" s="30"/>
      <c r="CS694" s="30"/>
      <c r="CT694" s="30"/>
      <c r="CU694" s="30"/>
      <c r="CV694" s="30"/>
      <c r="CW694" s="30"/>
      <c r="CX694" s="30"/>
      <c r="CY694" s="30"/>
      <c r="CZ694" s="30"/>
      <c r="DA694" s="30"/>
      <c r="DB694" s="30"/>
      <c r="DC694" s="30"/>
      <c r="DD694" s="30"/>
      <c r="DE694" s="30"/>
      <c r="DF694" s="30"/>
      <c r="DG694" s="30"/>
      <c r="DH694" s="30"/>
      <c r="DI694" s="30"/>
      <c r="DJ694" s="30"/>
      <c r="DK694" s="30"/>
      <c r="DL694" s="30"/>
      <c r="DM694" s="30"/>
      <c r="DN694" s="30"/>
      <c r="DO694" s="30"/>
      <c r="DP694" s="30"/>
      <c r="DQ694" s="30"/>
      <c r="DR694" s="30"/>
      <c r="DS694" s="30"/>
      <c r="DT694" s="30"/>
      <c r="DU694" s="30"/>
      <c r="DV694" s="30"/>
      <c r="DW694" s="30"/>
      <c r="DX694" s="30"/>
      <c r="DY694" s="30"/>
      <c r="DZ694" s="30"/>
      <c r="EA694" s="30"/>
      <c r="EB694" s="30"/>
      <c r="EC694" s="30"/>
      <c r="ED694" s="30"/>
      <c r="EE694" s="30"/>
      <c r="EF694" s="30"/>
      <c r="EG694" s="30"/>
      <c r="EH694" s="30"/>
    </row>
    <row r="695" spans="1:138" ht="14.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  <c r="CE695" s="30"/>
      <c r="CF695" s="30"/>
      <c r="CG695" s="30"/>
      <c r="CH695" s="30"/>
      <c r="CI695" s="30"/>
      <c r="CJ695" s="30"/>
      <c r="CK695" s="30"/>
      <c r="CL695" s="30"/>
      <c r="CM695" s="30"/>
      <c r="CN695" s="30"/>
      <c r="CO695" s="30"/>
      <c r="CP695" s="30"/>
      <c r="CQ695" s="30"/>
      <c r="CR695" s="30"/>
      <c r="CS695" s="30"/>
      <c r="CT695" s="30"/>
      <c r="CU695" s="30"/>
      <c r="CV695" s="30"/>
      <c r="CW695" s="30"/>
      <c r="CX695" s="30"/>
      <c r="CY695" s="30"/>
      <c r="CZ695" s="30"/>
      <c r="DA695" s="30"/>
      <c r="DB695" s="30"/>
      <c r="DC695" s="30"/>
      <c r="DD695" s="30"/>
      <c r="DE695" s="30"/>
      <c r="DF695" s="30"/>
      <c r="DG695" s="30"/>
      <c r="DH695" s="30"/>
      <c r="DI695" s="30"/>
      <c r="DJ695" s="30"/>
      <c r="DK695" s="30"/>
      <c r="DL695" s="30"/>
      <c r="DM695" s="30"/>
      <c r="DN695" s="30"/>
      <c r="DO695" s="30"/>
      <c r="DP695" s="30"/>
      <c r="DQ695" s="30"/>
      <c r="DR695" s="30"/>
      <c r="DS695" s="30"/>
      <c r="DT695" s="30"/>
      <c r="DU695" s="30"/>
      <c r="DV695" s="30"/>
      <c r="DW695" s="30"/>
      <c r="DX695" s="30"/>
      <c r="DY695" s="30"/>
      <c r="DZ695" s="30"/>
      <c r="EA695" s="30"/>
      <c r="EB695" s="30"/>
      <c r="EC695" s="30"/>
      <c r="ED695" s="30"/>
      <c r="EE695" s="30"/>
      <c r="EF695" s="30"/>
      <c r="EG695" s="30"/>
      <c r="EH695" s="30"/>
    </row>
    <row r="696" spans="1:138" ht="14.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  <c r="CE696" s="30"/>
      <c r="CF696" s="30"/>
      <c r="CG696" s="30"/>
      <c r="CH696" s="30"/>
      <c r="CI696" s="30"/>
      <c r="CJ696" s="30"/>
      <c r="CK696" s="30"/>
      <c r="CL696" s="30"/>
      <c r="CM696" s="30"/>
      <c r="CN696" s="30"/>
      <c r="CO696" s="30"/>
      <c r="CP696" s="30"/>
      <c r="CQ696" s="30"/>
      <c r="CR696" s="30"/>
      <c r="CS696" s="30"/>
      <c r="CT696" s="30"/>
      <c r="CU696" s="30"/>
      <c r="CV696" s="30"/>
      <c r="CW696" s="30"/>
      <c r="CX696" s="30"/>
      <c r="CY696" s="30"/>
      <c r="CZ696" s="30"/>
      <c r="DA696" s="30"/>
      <c r="DB696" s="30"/>
      <c r="DC696" s="30"/>
      <c r="DD696" s="30"/>
      <c r="DE696" s="30"/>
      <c r="DF696" s="30"/>
      <c r="DG696" s="30"/>
      <c r="DH696" s="30"/>
      <c r="DI696" s="30"/>
      <c r="DJ696" s="30"/>
      <c r="DK696" s="30"/>
      <c r="DL696" s="30"/>
      <c r="DM696" s="30"/>
      <c r="DN696" s="30"/>
      <c r="DO696" s="30"/>
      <c r="DP696" s="30"/>
      <c r="DQ696" s="30"/>
      <c r="DR696" s="30"/>
      <c r="DS696" s="30"/>
      <c r="DT696" s="30"/>
      <c r="DU696" s="30"/>
      <c r="DV696" s="30"/>
      <c r="DW696" s="30"/>
      <c r="DX696" s="30"/>
      <c r="DY696" s="30"/>
      <c r="DZ696" s="30"/>
      <c r="EA696" s="30"/>
      <c r="EB696" s="30"/>
      <c r="EC696" s="30"/>
      <c r="ED696" s="30"/>
      <c r="EE696" s="30"/>
      <c r="EF696" s="30"/>
      <c r="EG696" s="30"/>
      <c r="EH696" s="30"/>
    </row>
    <row r="697" spans="1:138" ht="14.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E697" s="30"/>
      <c r="CF697" s="30"/>
      <c r="CG697" s="30"/>
      <c r="CH697" s="30"/>
      <c r="CI697" s="30"/>
      <c r="CJ697" s="30"/>
      <c r="CK697" s="30"/>
      <c r="CL697" s="30"/>
      <c r="CM697" s="30"/>
      <c r="CN697" s="30"/>
      <c r="CO697" s="30"/>
      <c r="CP697" s="30"/>
      <c r="CQ697" s="30"/>
      <c r="CR697" s="30"/>
      <c r="CS697" s="30"/>
      <c r="CT697" s="30"/>
      <c r="CU697" s="30"/>
      <c r="CV697" s="30"/>
      <c r="CW697" s="30"/>
      <c r="CX697" s="30"/>
      <c r="CY697" s="30"/>
      <c r="CZ697" s="30"/>
      <c r="DA697" s="30"/>
      <c r="DB697" s="30"/>
      <c r="DC697" s="30"/>
      <c r="DD697" s="30"/>
      <c r="DE697" s="30"/>
      <c r="DF697" s="30"/>
      <c r="DG697" s="30"/>
      <c r="DH697" s="30"/>
      <c r="DI697" s="30"/>
      <c r="DJ697" s="30"/>
      <c r="DK697" s="30"/>
      <c r="DL697" s="30"/>
      <c r="DM697" s="30"/>
      <c r="DN697" s="30"/>
      <c r="DO697" s="30"/>
      <c r="DP697" s="30"/>
      <c r="DQ697" s="30"/>
      <c r="DR697" s="30"/>
      <c r="DS697" s="30"/>
      <c r="DT697" s="30"/>
      <c r="DU697" s="30"/>
      <c r="DV697" s="30"/>
      <c r="DW697" s="30"/>
      <c r="DX697" s="30"/>
      <c r="DY697" s="30"/>
      <c r="DZ697" s="30"/>
      <c r="EA697" s="30"/>
      <c r="EB697" s="30"/>
      <c r="EC697" s="30"/>
      <c r="ED697" s="30"/>
      <c r="EE697" s="30"/>
      <c r="EF697" s="30"/>
      <c r="EG697" s="30"/>
      <c r="EH697" s="30"/>
    </row>
    <row r="698" spans="1:138" ht="14.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  <c r="CE698" s="30"/>
      <c r="CF698" s="30"/>
      <c r="CG698" s="30"/>
      <c r="CH698" s="30"/>
      <c r="CI698" s="30"/>
      <c r="CJ698" s="30"/>
      <c r="CK698" s="30"/>
      <c r="CL698" s="30"/>
      <c r="CM698" s="30"/>
      <c r="CN698" s="30"/>
      <c r="CO698" s="30"/>
      <c r="CP698" s="30"/>
      <c r="CQ698" s="30"/>
      <c r="CR698" s="30"/>
      <c r="CS698" s="30"/>
      <c r="CT698" s="30"/>
      <c r="CU698" s="30"/>
      <c r="CV698" s="30"/>
      <c r="CW698" s="30"/>
      <c r="CX698" s="30"/>
      <c r="CY698" s="30"/>
      <c r="CZ698" s="30"/>
      <c r="DA698" s="30"/>
      <c r="DB698" s="30"/>
      <c r="DC698" s="30"/>
      <c r="DD698" s="30"/>
      <c r="DE698" s="30"/>
      <c r="DF698" s="30"/>
      <c r="DG698" s="30"/>
      <c r="DH698" s="30"/>
      <c r="DI698" s="30"/>
      <c r="DJ698" s="30"/>
      <c r="DK698" s="30"/>
      <c r="DL698" s="30"/>
      <c r="DM698" s="30"/>
      <c r="DN698" s="30"/>
      <c r="DO698" s="30"/>
      <c r="DP698" s="30"/>
      <c r="DQ698" s="30"/>
      <c r="DR698" s="30"/>
      <c r="DS698" s="30"/>
      <c r="DT698" s="30"/>
      <c r="DU698" s="30"/>
      <c r="DV698" s="30"/>
      <c r="DW698" s="30"/>
      <c r="DX698" s="30"/>
      <c r="DY698" s="30"/>
      <c r="DZ698" s="30"/>
      <c r="EA698" s="30"/>
      <c r="EB698" s="30"/>
      <c r="EC698" s="30"/>
      <c r="ED698" s="30"/>
      <c r="EE698" s="30"/>
      <c r="EF698" s="30"/>
      <c r="EG698" s="30"/>
      <c r="EH698" s="30"/>
    </row>
    <row r="699" spans="1:138" ht="14.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</row>
    <row r="700" spans="1:138" ht="14.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</row>
    <row r="701" spans="1:138" ht="14.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</row>
    <row r="702" spans="1:138" ht="14.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  <c r="CG702" s="30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  <c r="CU702" s="30"/>
      <c r="CV702" s="30"/>
      <c r="CW702" s="30"/>
      <c r="CX702" s="30"/>
      <c r="CY702" s="30"/>
      <c r="CZ702" s="30"/>
      <c r="DA702" s="30"/>
      <c r="DB702" s="30"/>
      <c r="DC702" s="30"/>
      <c r="DD702" s="30"/>
      <c r="DE702" s="30"/>
      <c r="DF702" s="30"/>
      <c r="DG702" s="30"/>
      <c r="DH702" s="30"/>
      <c r="DI702" s="30"/>
      <c r="DJ702" s="30"/>
      <c r="DK702" s="30"/>
      <c r="DL702" s="30"/>
      <c r="DM702" s="30"/>
      <c r="DN702" s="30"/>
      <c r="DO702" s="30"/>
      <c r="DP702" s="30"/>
      <c r="DQ702" s="30"/>
      <c r="DR702" s="30"/>
      <c r="DS702" s="30"/>
      <c r="DT702" s="30"/>
      <c r="DU702" s="30"/>
      <c r="DV702" s="30"/>
      <c r="DW702" s="30"/>
      <c r="DX702" s="30"/>
      <c r="DY702" s="30"/>
      <c r="DZ702" s="30"/>
      <c r="EA702" s="30"/>
      <c r="EB702" s="30"/>
      <c r="EC702" s="30"/>
      <c r="ED702" s="30"/>
      <c r="EE702" s="30"/>
      <c r="EF702" s="30"/>
      <c r="EG702" s="30"/>
      <c r="EH702" s="30"/>
    </row>
    <row r="703" spans="1:138" ht="14.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  <c r="CG703" s="30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  <c r="CU703" s="30"/>
      <c r="CV703" s="30"/>
      <c r="CW703" s="30"/>
      <c r="CX703" s="30"/>
      <c r="CY703" s="30"/>
      <c r="CZ703" s="30"/>
      <c r="DA703" s="30"/>
      <c r="DB703" s="30"/>
      <c r="DC703" s="30"/>
      <c r="DD703" s="30"/>
      <c r="DE703" s="30"/>
      <c r="DF703" s="30"/>
      <c r="DG703" s="30"/>
      <c r="DH703" s="30"/>
      <c r="DI703" s="30"/>
      <c r="DJ703" s="30"/>
      <c r="DK703" s="30"/>
      <c r="DL703" s="30"/>
      <c r="DM703" s="30"/>
      <c r="DN703" s="30"/>
      <c r="DO703" s="30"/>
      <c r="DP703" s="30"/>
      <c r="DQ703" s="30"/>
      <c r="DR703" s="30"/>
      <c r="DS703" s="30"/>
      <c r="DT703" s="30"/>
      <c r="DU703" s="30"/>
      <c r="DV703" s="30"/>
      <c r="DW703" s="30"/>
      <c r="DX703" s="30"/>
      <c r="DY703" s="30"/>
      <c r="DZ703" s="30"/>
      <c r="EA703" s="30"/>
      <c r="EB703" s="30"/>
      <c r="EC703" s="30"/>
      <c r="ED703" s="30"/>
      <c r="EE703" s="30"/>
      <c r="EF703" s="30"/>
      <c r="EG703" s="30"/>
      <c r="EH703" s="30"/>
    </row>
    <row r="704" spans="1:138" ht="14.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  <c r="CG704" s="30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S704" s="30"/>
      <c r="CT704" s="30"/>
      <c r="CU704" s="30"/>
      <c r="CV704" s="30"/>
      <c r="CW704" s="30"/>
      <c r="CX704" s="30"/>
      <c r="CY704" s="30"/>
      <c r="CZ704" s="30"/>
      <c r="DA704" s="30"/>
      <c r="DB704" s="30"/>
      <c r="DC704" s="30"/>
      <c r="DD704" s="30"/>
      <c r="DE704" s="30"/>
      <c r="DF704" s="30"/>
      <c r="DG704" s="30"/>
      <c r="DH704" s="30"/>
      <c r="DI704" s="30"/>
      <c r="DJ704" s="30"/>
      <c r="DK704" s="30"/>
      <c r="DL704" s="30"/>
      <c r="DM704" s="30"/>
      <c r="DN704" s="30"/>
      <c r="DO704" s="30"/>
      <c r="DP704" s="30"/>
      <c r="DQ704" s="30"/>
      <c r="DR704" s="30"/>
      <c r="DS704" s="30"/>
      <c r="DT704" s="30"/>
      <c r="DU704" s="30"/>
      <c r="DV704" s="30"/>
      <c r="DW704" s="30"/>
      <c r="DX704" s="30"/>
      <c r="DY704" s="30"/>
      <c r="DZ704" s="30"/>
      <c r="EA704" s="30"/>
      <c r="EB704" s="30"/>
      <c r="EC704" s="30"/>
      <c r="ED704" s="30"/>
      <c r="EE704" s="30"/>
      <c r="EF704" s="30"/>
      <c r="EG704" s="30"/>
      <c r="EH704" s="30"/>
    </row>
    <row r="705" spans="1:138" ht="14.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  <c r="CE705" s="30"/>
      <c r="CF705" s="30"/>
      <c r="CG705" s="30"/>
      <c r="CH705" s="30"/>
      <c r="CI705" s="30"/>
      <c r="CJ705" s="30"/>
      <c r="CK705" s="30"/>
      <c r="CL705" s="30"/>
      <c r="CM705" s="30"/>
      <c r="CN705" s="30"/>
      <c r="CO705" s="30"/>
      <c r="CP705" s="30"/>
      <c r="CQ705" s="30"/>
      <c r="CR705" s="30"/>
      <c r="CS705" s="30"/>
      <c r="CT705" s="30"/>
      <c r="CU705" s="30"/>
      <c r="CV705" s="30"/>
      <c r="CW705" s="30"/>
      <c r="CX705" s="30"/>
      <c r="CY705" s="30"/>
      <c r="CZ705" s="30"/>
      <c r="DA705" s="30"/>
      <c r="DB705" s="30"/>
      <c r="DC705" s="30"/>
      <c r="DD705" s="30"/>
      <c r="DE705" s="30"/>
      <c r="DF705" s="30"/>
      <c r="DG705" s="30"/>
      <c r="DH705" s="30"/>
      <c r="DI705" s="30"/>
      <c r="DJ705" s="30"/>
      <c r="DK705" s="30"/>
      <c r="DL705" s="30"/>
      <c r="DM705" s="30"/>
      <c r="DN705" s="30"/>
      <c r="DO705" s="30"/>
      <c r="DP705" s="30"/>
      <c r="DQ705" s="30"/>
      <c r="DR705" s="30"/>
      <c r="DS705" s="30"/>
      <c r="DT705" s="30"/>
      <c r="DU705" s="30"/>
      <c r="DV705" s="30"/>
      <c r="DW705" s="30"/>
      <c r="DX705" s="30"/>
      <c r="DY705" s="30"/>
      <c r="DZ705" s="30"/>
      <c r="EA705" s="30"/>
      <c r="EB705" s="30"/>
      <c r="EC705" s="30"/>
      <c r="ED705" s="30"/>
      <c r="EE705" s="30"/>
      <c r="EF705" s="30"/>
      <c r="EG705" s="30"/>
      <c r="EH705" s="30"/>
    </row>
    <row r="706" spans="1:138" ht="14.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  <c r="CE706" s="30"/>
      <c r="CF706" s="30"/>
      <c r="CG706" s="30"/>
      <c r="CH706" s="30"/>
      <c r="CI706" s="30"/>
      <c r="CJ706" s="30"/>
      <c r="CK706" s="30"/>
      <c r="CL706" s="30"/>
      <c r="CM706" s="30"/>
      <c r="CN706" s="30"/>
      <c r="CO706" s="30"/>
      <c r="CP706" s="30"/>
      <c r="CQ706" s="30"/>
      <c r="CR706" s="30"/>
      <c r="CS706" s="30"/>
      <c r="CT706" s="30"/>
      <c r="CU706" s="30"/>
      <c r="CV706" s="30"/>
      <c r="CW706" s="30"/>
      <c r="CX706" s="30"/>
      <c r="CY706" s="30"/>
      <c r="CZ706" s="30"/>
      <c r="DA706" s="30"/>
      <c r="DB706" s="30"/>
      <c r="DC706" s="30"/>
      <c r="DD706" s="30"/>
      <c r="DE706" s="30"/>
      <c r="DF706" s="30"/>
      <c r="DG706" s="30"/>
      <c r="DH706" s="30"/>
      <c r="DI706" s="30"/>
      <c r="DJ706" s="30"/>
      <c r="DK706" s="30"/>
      <c r="DL706" s="30"/>
      <c r="DM706" s="30"/>
      <c r="DN706" s="30"/>
      <c r="DO706" s="30"/>
      <c r="DP706" s="30"/>
      <c r="DQ706" s="30"/>
      <c r="DR706" s="30"/>
      <c r="DS706" s="30"/>
      <c r="DT706" s="30"/>
      <c r="DU706" s="30"/>
      <c r="DV706" s="30"/>
      <c r="DW706" s="30"/>
      <c r="DX706" s="30"/>
      <c r="DY706" s="30"/>
      <c r="DZ706" s="30"/>
      <c r="EA706" s="30"/>
      <c r="EB706" s="30"/>
      <c r="EC706" s="30"/>
      <c r="ED706" s="30"/>
      <c r="EE706" s="30"/>
      <c r="EF706" s="30"/>
      <c r="EG706" s="30"/>
      <c r="EH706" s="30"/>
    </row>
    <row r="707" spans="1:138" ht="14.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  <c r="CE707" s="30"/>
      <c r="CF707" s="30"/>
      <c r="CG707" s="30"/>
      <c r="CH707" s="30"/>
      <c r="CI707" s="30"/>
      <c r="CJ707" s="30"/>
      <c r="CK707" s="30"/>
      <c r="CL707" s="30"/>
      <c r="CM707" s="30"/>
      <c r="CN707" s="30"/>
      <c r="CO707" s="30"/>
      <c r="CP707" s="30"/>
      <c r="CQ707" s="30"/>
      <c r="CR707" s="30"/>
      <c r="CS707" s="30"/>
      <c r="CT707" s="30"/>
      <c r="CU707" s="30"/>
      <c r="CV707" s="30"/>
      <c r="CW707" s="30"/>
      <c r="CX707" s="30"/>
      <c r="CY707" s="30"/>
      <c r="CZ707" s="30"/>
      <c r="DA707" s="30"/>
      <c r="DB707" s="30"/>
      <c r="DC707" s="30"/>
      <c r="DD707" s="30"/>
      <c r="DE707" s="30"/>
      <c r="DF707" s="30"/>
      <c r="DG707" s="30"/>
      <c r="DH707" s="30"/>
      <c r="DI707" s="30"/>
      <c r="DJ707" s="30"/>
      <c r="DK707" s="30"/>
      <c r="DL707" s="30"/>
      <c r="DM707" s="30"/>
      <c r="DN707" s="30"/>
      <c r="DO707" s="30"/>
      <c r="DP707" s="30"/>
      <c r="DQ707" s="30"/>
      <c r="DR707" s="30"/>
      <c r="DS707" s="30"/>
      <c r="DT707" s="30"/>
      <c r="DU707" s="30"/>
      <c r="DV707" s="30"/>
      <c r="DW707" s="30"/>
      <c r="DX707" s="30"/>
      <c r="DY707" s="30"/>
      <c r="DZ707" s="30"/>
      <c r="EA707" s="30"/>
      <c r="EB707" s="30"/>
      <c r="EC707" s="30"/>
      <c r="ED707" s="30"/>
      <c r="EE707" s="30"/>
      <c r="EF707" s="30"/>
      <c r="EG707" s="30"/>
      <c r="EH707" s="30"/>
    </row>
    <row r="708" spans="1:138" ht="14.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  <c r="CE708" s="30"/>
      <c r="CF708" s="30"/>
      <c r="CG708" s="30"/>
      <c r="CH708" s="30"/>
      <c r="CI708" s="30"/>
      <c r="CJ708" s="30"/>
      <c r="CK708" s="30"/>
      <c r="CL708" s="30"/>
      <c r="CM708" s="30"/>
      <c r="CN708" s="30"/>
      <c r="CO708" s="30"/>
      <c r="CP708" s="30"/>
      <c r="CQ708" s="30"/>
      <c r="CR708" s="30"/>
      <c r="CS708" s="30"/>
      <c r="CT708" s="30"/>
      <c r="CU708" s="30"/>
      <c r="CV708" s="30"/>
      <c r="CW708" s="30"/>
      <c r="CX708" s="30"/>
      <c r="CY708" s="30"/>
      <c r="CZ708" s="30"/>
      <c r="DA708" s="30"/>
      <c r="DB708" s="30"/>
      <c r="DC708" s="30"/>
      <c r="DD708" s="30"/>
      <c r="DE708" s="30"/>
      <c r="DF708" s="30"/>
      <c r="DG708" s="30"/>
      <c r="DH708" s="30"/>
      <c r="DI708" s="30"/>
      <c r="DJ708" s="30"/>
      <c r="DK708" s="30"/>
      <c r="DL708" s="30"/>
      <c r="DM708" s="30"/>
      <c r="DN708" s="30"/>
      <c r="DO708" s="30"/>
      <c r="DP708" s="30"/>
      <c r="DQ708" s="30"/>
      <c r="DR708" s="30"/>
      <c r="DS708" s="30"/>
      <c r="DT708" s="30"/>
      <c r="DU708" s="30"/>
      <c r="DV708" s="30"/>
      <c r="DW708" s="30"/>
      <c r="DX708" s="30"/>
      <c r="DY708" s="30"/>
      <c r="DZ708" s="30"/>
      <c r="EA708" s="30"/>
      <c r="EB708" s="30"/>
      <c r="EC708" s="30"/>
      <c r="ED708" s="30"/>
      <c r="EE708" s="30"/>
      <c r="EF708" s="30"/>
      <c r="EG708" s="30"/>
      <c r="EH708" s="30"/>
    </row>
    <row r="709" spans="1:138" ht="14.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  <c r="CE709" s="30"/>
      <c r="CF709" s="30"/>
      <c r="CG709" s="30"/>
      <c r="CH709" s="30"/>
      <c r="CI709" s="30"/>
      <c r="CJ709" s="30"/>
      <c r="CK709" s="30"/>
      <c r="CL709" s="30"/>
      <c r="CM709" s="30"/>
      <c r="CN709" s="30"/>
      <c r="CO709" s="30"/>
      <c r="CP709" s="30"/>
      <c r="CQ709" s="30"/>
      <c r="CR709" s="30"/>
      <c r="CS709" s="30"/>
      <c r="CT709" s="30"/>
      <c r="CU709" s="30"/>
      <c r="CV709" s="30"/>
      <c r="CW709" s="30"/>
      <c r="CX709" s="30"/>
      <c r="CY709" s="30"/>
      <c r="CZ709" s="30"/>
      <c r="DA709" s="30"/>
      <c r="DB709" s="30"/>
      <c r="DC709" s="30"/>
      <c r="DD709" s="30"/>
      <c r="DE709" s="30"/>
      <c r="DF709" s="30"/>
      <c r="DG709" s="30"/>
      <c r="DH709" s="30"/>
      <c r="DI709" s="30"/>
      <c r="DJ709" s="30"/>
      <c r="DK709" s="30"/>
      <c r="DL709" s="30"/>
      <c r="DM709" s="30"/>
      <c r="DN709" s="30"/>
      <c r="DO709" s="30"/>
      <c r="DP709" s="30"/>
      <c r="DQ709" s="30"/>
      <c r="DR709" s="30"/>
      <c r="DS709" s="30"/>
      <c r="DT709" s="30"/>
      <c r="DU709" s="30"/>
      <c r="DV709" s="30"/>
      <c r="DW709" s="30"/>
      <c r="DX709" s="30"/>
      <c r="DY709" s="30"/>
      <c r="DZ709" s="30"/>
      <c r="EA709" s="30"/>
      <c r="EB709" s="30"/>
      <c r="EC709" s="30"/>
      <c r="ED709" s="30"/>
      <c r="EE709" s="30"/>
      <c r="EF709" s="30"/>
      <c r="EG709" s="30"/>
      <c r="EH709" s="30"/>
    </row>
    <row r="710" spans="1:138" ht="14.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  <c r="CE710" s="30"/>
      <c r="CF710" s="30"/>
      <c r="CG710" s="30"/>
      <c r="CH710" s="30"/>
      <c r="CI710" s="30"/>
      <c r="CJ710" s="30"/>
      <c r="CK710" s="30"/>
      <c r="CL710" s="30"/>
      <c r="CM710" s="30"/>
      <c r="CN710" s="30"/>
      <c r="CO710" s="30"/>
      <c r="CP710" s="30"/>
      <c r="CQ710" s="30"/>
      <c r="CR710" s="30"/>
      <c r="CS710" s="30"/>
      <c r="CT710" s="30"/>
      <c r="CU710" s="30"/>
      <c r="CV710" s="30"/>
      <c r="CW710" s="30"/>
      <c r="CX710" s="30"/>
      <c r="CY710" s="30"/>
      <c r="CZ710" s="30"/>
      <c r="DA710" s="30"/>
      <c r="DB710" s="30"/>
      <c r="DC710" s="30"/>
      <c r="DD710" s="30"/>
      <c r="DE710" s="30"/>
      <c r="DF710" s="30"/>
      <c r="DG710" s="30"/>
      <c r="DH710" s="30"/>
      <c r="DI710" s="30"/>
      <c r="DJ710" s="30"/>
      <c r="DK710" s="30"/>
      <c r="DL710" s="30"/>
      <c r="DM710" s="30"/>
      <c r="DN710" s="30"/>
      <c r="DO710" s="30"/>
      <c r="DP710" s="30"/>
      <c r="DQ710" s="30"/>
      <c r="DR710" s="30"/>
      <c r="DS710" s="30"/>
      <c r="DT710" s="30"/>
      <c r="DU710" s="30"/>
      <c r="DV710" s="30"/>
      <c r="DW710" s="30"/>
      <c r="DX710" s="30"/>
      <c r="DY710" s="30"/>
      <c r="DZ710" s="30"/>
      <c r="EA710" s="30"/>
      <c r="EB710" s="30"/>
      <c r="EC710" s="30"/>
      <c r="ED710" s="30"/>
      <c r="EE710" s="30"/>
      <c r="EF710" s="30"/>
      <c r="EG710" s="30"/>
      <c r="EH710" s="30"/>
    </row>
    <row r="711" spans="1:138" ht="14.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  <c r="CE711" s="30"/>
      <c r="CF711" s="30"/>
      <c r="CG711" s="30"/>
      <c r="CH711" s="30"/>
      <c r="CI711" s="30"/>
      <c r="CJ711" s="30"/>
      <c r="CK711" s="30"/>
      <c r="CL711" s="30"/>
      <c r="CM711" s="30"/>
      <c r="CN711" s="30"/>
      <c r="CO711" s="30"/>
      <c r="CP711" s="30"/>
      <c r="CQ711" s="30"/>
      <c r="CR711" s="30"/>
      <c r="CS711" s="30"/>
      <c r="CT711" s="30"/>
      <c r="CU711" s="30"/>
      <c r="CV711" s="30"/>
      <c r="CW711" s="30"/>
      <c r="CX711" s="30"/>
      <c r="CY711" s="30"/>
      <c r="CZ711" s="30"/>
      <c r="DA711" s="30"/>
      <c r="DB711" s="30"/>
      <c r="DC711" s="30"/>
      <c r="DD711" s="30"/>
      <c r="DE711" s="30"/>
      <c r="DF711" s="30"/>
      <c r="DG711" s="30"/>
      <c r="DH711" s="30"/>
      <c r="DI711" s="30"/>
      <c r="DJ711" s="30"/>
      <c r="DK711" s="30"/>
      <c r="DL711" s="30"/>
      <c r="DM711" s="30"/>
      <c r="DN711" s="30"/>
      <c r="DO711" s="30"/>
      <c r="DP711" s="30"/>
      <c r="DQ711" s="30"/>
      <c r="DR711" s="30"/>
      <c r="DS711" s="30"/>
      <c r="DT711" s="30"/>
      <c r="DU711" s="30"/>
      <c r="DV711" s="30"/>
      <c r="DW711" s="30"/>
      <c r="DX711" s="30"/>
      <c r="DY711" s="30"/>
      <c r="DZ711" s="30"/>
      <c r="EA711" s="30"/>
      <c r="EB711" s="30"/>
      <c r="EC711" s="30"/>
      <c r="ED711" s="30"/>
      <c r="EE711" s="30"/>
      <c r="EF711" s="30"/>
      <c r="EG711" s="30"/>
      <c r="EH711" s="30"/>
    </row>
    <row r="712" spans="1:138" ht="14.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  <c r="CG712" s="30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  <c r="CU712" s="30"/>
      <c r="CV712" s="30"/>
      <c r="CW712" s="30"/>
      <c r="CX712" s="30"/>
      <c r="CY712" s="30"/>
      <c r="CZ712" s="30"/>
      <c r="DA712" s="30"/>
      <c r="DB712" s="30"/>
      <c r="DC712" s="30"/>
      <c r="DD712" s="30"/>
      <c r="DE712" s="30"/>
      <c r="DF712" s="30"/>
      <c r="DG712" s="30"/>
      <c r="DH712" s="30"/>
      <c r="DI712" s="30"/>
      <c r="DJ712" s="30"/>
      <c r="DK712" s="30"/>
      <c r="DL712" s="30"/>
      <c r="DM712" s="30"/>
      <c r="DN712" s="30"/>
      <c r="DO712" s="30"/>
      <c r="DP712" s="30"/>
      <c r="DQ712" s="30"/>
      <c r="DR712" s="30"/>
      <c r="DS712" s="30"/>
      <c r="DT712" s="30"/>
      <c r="DU712" s="30"/>
      <c r="DV712" s="30"/>
      <c r="DW712" s="30"/>
      <c r="DX712" s="30"/>
      <c r="DY712" s="30"/>
      <c r="DZ712" s="30"/>
      <c r="EA712" s="30"/>
      <c r="EB712" s="30"/>
      <c r="EC712" s="30"/>
      <c r="ED712" s="30"/>
      <c r="EE712" s="30"/>
      <c r="EF712" s="30"/>
      <c r="EG712" s="30"/>
      <c r="EH712" s="30"/>
    </row>
    <row r="713" spans="1:138" ht="14.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G713" s="30"/>
      <c r="DH713" s="30"/>
      <c r="DI713" s="30"/>
      <c r="DJ713" s="30"/>
      <c r="DK713" s="30"/>
      <c r="DL713" s="30"/>
      <c r="DM713" s="30"/>
      <c r="DN713" s="30"/>
      <c r="DO713" s="30"/>
      <c r="DP713" s="30"/>
      <c r="DQ713" s="30"/>
      <c r="DR713" s="30"/>
      <c r="DS713" s="30"/>
      <c r="DT713" s="30"/>
      <c r="DU713" s="30"/>
      <c r="DV713" s="30"/>
      <c r="DW713" s="30"/>
      <c r="DX713" s="30"/>
      <c r="DY713" s="30"/>
      <c r="DZ713" s="30"/>
      <c r="EA713" s="30"/>
      <c r="EB713" s="30"/>
      <c r="EC713" s="30"/>
      <c r="ED713" s="30"/>
      <c r="EE713" s="30"/>
      <c r="EF713" s="30"/>
      <c r="EG713" s="30"/>
      <c r="EH713" s="30"/>
    </row>
    <row r="714" spans="1:138" ht="14.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  <c r="CG714" s="30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  <c r="CU714" s="30"/>
      <c r="CV714" s="30"/>
      <c r="CW714" s="30"/>
      <c r="CX714" s="30"/>
      <c r="CY714" s="30"/>
      <c r="CZ714" s="30"/>
      <c r="DA714" s="30"/>
      <c r="DB714" s="30"/>
      <c r="DC714" s="30"/>
      <c r="DD714" s="30"/>
      <c r="DE714" s="30"/>
      <c r="DF714" s="30"/>
      <c r="DG714" s="30"/>
      <c r="DH714" s="30"/>
      <c r="DI714" s="30"/>
      <c r="DJ714" s="30"/>
      <c r="DK714" s="30"/>
      <c r="DL714" s="30"/>
      <c r="DM714" s="30"/>
      <c r="DN714" s="30"/>
      <c r="DO714" s="30"/>
      <c r="DP714" s="30"/>
      <c r="DQ714" s="30"/>
      <c r="DR714" s="30"/>
      <c r="DS714" s="30"/>
      <c r="DT714" s="30"/>
      <c r="DU714" s="30"/>
      <c r="DV714" s="30"/>
      <c r="DW714" s="30"/>
      <c r="DX714" s="30"/>
      <c r="DY714" s="30"/>
      <c r="DZ714" s="30"/>
      <c r="EA714" s="30"/>
      <c r="EB714" s="30"/>
      <c r="EC714" s="30"/>
      <c r="ED714" s="30"/>
      <c r="EE714" s="30"/>
      <c r="EF714" s="30"/>
      <c r="EG714" s="30"/>
      <c r="EH714" s="30"/>
    </row>
    <row r="715" spans="1:138" ht="14.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  <c r="CE715" s="30"/>
      <c r="CF715" s="30"/>
      <c r="CG715" s="30"/>
      <c r="CH715" s="30"/>
      <c r="CI715" s="30"/>
      <c r="CJ715" s="30"/>
      <c r="CK715" s="30"/>
      <c r="CL715" s="30"/>
      <c r="CM715" s="30"/>
      <c r="CN715" s="30"/>
      <c r="CO715" s="30"/>
      <c r="CP715" s="30"/>
      <c r="CQ715" s="30"/>
      <c r="CR715" s="30"/>
      <c r="CS715" s="30"/>
      <c r="CT715" s="30"/>
      <c r="CU715" s="30"/>
      <c r="CV715" s="30"/>
      <c r="CW715" s="30"/>
      <c r="CX715" s="30"/>
      <c r="CY715" s="30"/>
      <c r="CZ715" s="30"/>
      <c r="DA715" s="30"/>
      <c r="DB715" s="30"/>
      <c r="DC715" s="30"/>
      <c r="DD715" s="30"/>
      <c r="DE715" s="30"/>
      <c r="DF715" s="30"/>
      <c r="DG715" s="30"/>
      <c r="DH715" s="30"/>
      <c r="DI715" s="30"/>
      <c r="DJ715" s="30"/>
      <c r="DK715" s="30"/>
      <c r="DL715" s="30"/>
      <c r="DM715" s="30"/>
      <c r="DN715" s="30"/>
      <c r="DO715" s="30"/>
      <c r="DP715" s="30"/>
      <c r="DQ715" s="30"/>
      <c r="DR715" s="30"/>
      <c r="DS715" s="30"/>
      <c r="DT715" s="30"/>
      <c r="DU715" s="30"/>
      <c r="DV715" s="30"/>
      <c r="DW715" s="30"/>
      <c r="DX715" s="30"/>
      <c r="DY715" s="30"/>
      <c r="DZ715" s="30"/>
      <c r="EA715" s="30"/>
      <c r="EB715" s="30"/>
      <c r="EC715" s="30"/>
      <c r="ED715" s="30"/>
      <c r="EE715" s="30"/>
      <c r="EF715" s="30"/>
      <c r="EG715" s="30"/>
      <c r="EH715" s="30"/>
    </row>
    <row r="716" spans="1:138" ht="14.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  <c r="CG716" s="30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S716" s="30"/>
      <c r="CT716" s="30"/>
      <c r="CU716" s="30"/>
      <c r="CV716" s="30"/>
      <c r="CW716" s="30"/>
      <c r="CX716" s="30"/>
      <c r="CY716" s="30"/>
      <c r="CZ716" s="30"/>
      <c r="DA716" s="30"/>
      <c r="DB716" s="30"/>
      <c r="DC716" s="30"/>
      <c r="DD716" s="30"/>
      <c r="DE716" s="30"/>
      <c r="DF716" s="30"/>
      <c r="DG716" s="30"/>
      <c r="DH716" s="30"/>
      <c r="DI716" s="30"/>
      <c r="DJ716" s="30"/>
      <c r="DK716" s="30"/>
      <c r="DL716" s="30"/>
      <c r="DM716" s="30"/>
      <c r="DN716" s="30"/>
      <c r="DO716" s="30"/>
      <c r="DP716" s="30"/>
      <c r="DQ716" s="30"/>
      <c r="DR716" s="30"/>
      <c r="DS716" s="30"/>
      <c r="DT716" s="30"/>
      <c r="DU716" s="30"/>
      <c r="DV716" s="30"/>
      <c r="DW716" s="30"/>
      <c r="DX716" s="30"/>
      <c r="DY716" s="30"/>
      <c r="DZ716" s="30"/>
      <c r="EA716" s="30"/>
      <c r="EB716" s="30"/>
      <c r="EC716" s="30"/>
      <c r="ED716" s="30"/>
      <c r="EE716" s="30"/>
      <c r="EF716" s="30"/>
      <c r="EG716" s="30"/>
      <c r="EH716" s="30"/>
    </row>
    <row r="717" spans="1:138" ht="14.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  <c r="CG717" s="30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  <c r="CU717" s="30"/>
      <c r="CV717" s="30"/>
      <c r="CW717" s="30"/>
      <c r="CX717" s="30"/>
      <c r="CY717" s="30"/>
      <c r="CZ717" s="30"/>
      <c r="DA717" s="30"/>
      <c r="DB717" s="30"/>
      <c r="DC717" s="30"/>
      <c r="DD717" s="30"/>
      <c r="DE717" s="30"/>
      <c r="DF717" s="30"/>
      <c r="DG717" s="30"/>
      <c r="DH717" s="30"/>
      <c r="DI717" s="30"/>
      <c r="DJ717" s="30"/>
      <c r="DK717" s="30"/>
      <c r="DL717" s="30"/>
      <c r="DM717" s="30"/>
      <c r="DN717" s="30"/>
      <c r="DO717" s="30"/>
      <c r="DP717" s="30"/>
      <c r="DQ717" s="30"/>
      <c r="DR717" s="30"/>
      <c r="DS717" s="30"/>
      <c r="DT717" s="30"/>
      <c r="DU717" s="30"/>
      <c r="DV717" s="30"/>
      <c r="DW717" s="30"/>
      <c r="DX717" s="30"/>
      <c r="DY717" s="30"/>
      <c r="DZ717" s="30"/>
      <c r="EA717" s="30"/>
      <c r="EB717" s="30"/>
      <c r="EC717" s="30"/>
      <c r="ED717" s="30"/>
      <c r="EE717" s="30"/>
      <c r="EF717" s="30"/>
      <c r="EG717" s="30"/>
      <c r="EH717" s="30"/>
    </row>
    <row r="718" spans="1:138" ht="14.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E718" s="30"/>
      <c r="CF718" s="30"/>
      <c r="CG718" s="30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S718" s="30"/>
      <c r="CT718" s="30"/>
      <c r="CU718" s="30"/>
      <c r="CV718" s="30"/>
      <c r="CW718" s="30"/>
      <c r="CX718" s="30"/>
      <c r="CY718" s="30"/>
      <c r="CZ718" s="30"/>
      <c r="DA718" s="30"/>
      <c r="DB718" s="30"/>
      <c r="DC718" s="30"/>
      <c r="DD718" s="30"/>
      <c r="DE718" s="30"/>
      <c r="DF718" s="30"/>
      <c r="DG718" s="30"/>
      <c r="DH718" s="30"/>
      <c r="DI718" s="30"/>
      <c r="DJ718" s="30"/>
      <c r="DK718" s="30"/>
      <c r="DL718" s="30"/>
      <c r="DM718" s="30"/>
      <c r="DN718" s="30"/>
      <c r="DO718" s="30"/>
      <c r="DP718" s="30"/>
      <c r="DQ718" s="30"/>
      <c r="DR718" s="30"/>
      <c r="DS718" s="30"/>
      <c r="DT718" s="30"/>
      <c r="DU718" s="30"/>
      <c r="DV718" s="30"/>
      <c r="DW718" s="30"/>
      <c r="DX718" s="30"/>
      <c r="DY718" s="30"/>
      <c r="DZ718" s="30"/>
      <c r="EA718" s="30"/>
      <c r="EB718" s="30"/>
      <c r="EC718" s="30"/>
      <c r="ED718" s="30"/>
      <c r="EE718" s="30"/>
      <c r="EF718" s="30"/>
      <c r="EG718" s="30"/>
      <c r="EH718" s="30"/>
    </row>
    <row r="719" spans="1:138" ht="14.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E719" s="30"/>
      <c r="CF719" s="30"/>
      <c r="CG719" s="30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S719" s="30"/>
      <c r="CT719" s="30"/>
      <c r="CU719" s="30"/>
      <c r="CV719" s="30"/>
      <c r="CW719" s="30"/>
      <c r="CX719" s="30"/>
      <c r="CY719" s="30"/>
      <c r="CZ719" s="30"/>
      <c r="DA719" s="30"/>
      <c r="DB719" s="30"/>
      <c r="DC719" s="30"/>
      <c r="DD719" s="30"/>
      <c r="DE719" s="30"/>
      <c r="DF719" s="30"/>
      <c r="DG719" s="30"/>
      <c r="DH719" s="30"/>
      <c r="DI719" s="30"/>
      <c r="DJ719" s="30"/>
      <c r="DK719" s="30"/>
      <c r="DL719" s="30"/>
      <c r="DM719" s="30"/>
      <c r="DN719" s="30"/>
      <c r="DO719" s="30"/>
      <c r="DP719" s="30"/>
      <c r="DQ719" s="30"/>
      <c r="DR719" s="30"/>
      <c r="DS719" s="30"/>
      <c r="DT719" s="30"/>
      <c r="DU719" s="30"/>
      <c r="DV719" s="30"/>
      <c r="DW719" s="30"/>
      <c r="DX719" s="30"/>
      <c r="DY719" s="30"/>
      <c r="DZ719" s="30"/>
      <c r="EA719" s="30"/>
      <c r="EB719" s="30"/>
      <c r="EC719" s="30"/>
      <c r="ED719" s="30"/>
      <c r="EE719" s="30"/>
      <c r="EF719" s="30"/>
      <c r="EG719" s="30"/>
      <c r="EH719" s="30"/>
    </row>
    <row r="720" spans="1:138" ht="14.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  <c r="CE720" s="30"/>
      <c r="CF720" s="30"/>
      <c r="CG720" s="30"/>
      <c r="CH720" s="30"/>
      <c r="CI720" s="30"/>
      <c r="CJ720" s="30"/>
      <c r="CK720" s="30"/>
      <c r="CL720" s="30"/>
      <c r="CM720" s="30"/>
      <c r="CN720" s="30"/>
      <c r="CO720" s="30"/>
      <c r="CP720" s="30"/>
      <c r="CQ720" s="30"/>
      <c r="CR720" s="30"/>
      <c r="CS720" s="30"/>
      <c r="CT720" s="30"/>
      <c r="CU720" s="30"/>
      <c r="CV720" s="30"/>
      <c r="CW720" s="30"/>
      <c r="CX720" s="30"/>
      <c r="CY720" s="30"/>
      <c r="CZ720" s="30"/>
      <c r="DA720" s="30"/>
      <c r="DB720" s="30"/>
      <c r="DC720" s="30"/>
      <c r="DD720" s="30"/>
      <c r="DE720" s="30"/>
      <c r="DF720" s="30"/>
      <c r="DG720" s="30"/>
      <c r="DH720" s="30"/>
      <c r="DI720" s="30"/>
      <c r="DJ720" s="30"/>
      <c r="DK720" s="30"/>
      <c r="DL720" s="30"/>
      <c r="DM720" s="30"/>
      <c r="DN720" s="30"/>
      <c r="DO720" s="30"/>
      <c r="DP720" s="30"/>
      <c r="DQ720" s="30"/>
      <c r="DR720" s="30"/>
      <c r="DS720" s="30"/>
      <c r="DT720" s="30"/>
      <c r="DU720" s="30"/>
      <c r="DV720" s="30"/>
      <c r="DW720" s="30"/>
      <c r="DX720" s="30"/>
      <c r="DY720" s="30"/>
      <c r="DZ720" s="30"/>
      <c r="EA720" s="30"/>
      <c r="EB720" s="30"/>
      <c r="EC720" s="30"/>
      <c r="ED720" s="30"/>
      <c r="EE720" s="30"/>
      <c r="EF720" s="30"/>
      <c r="EG720" s="30"/>
      <c r="EH720" s="30"/>
    </row>
    <row r="721" spans="1:138" ht="14.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  <c r="CE721" s="30"/>
      <c r="CF721" s="30"/>
      <c r="CG721" s="30"/>
      <c r="CH721" s="30"/>
      <c r="CI721" s="30"/>
      <c r="CJ721" s="30"/>
      <c r="CK721" s="30"/>
      <c r="CL721" s="30"/>
      <c r="CM721" s="30"/>
      <c r="CN721" s="30"/>
      <c r="CO721" s="30"/>
      <c r="CP721" s="30"/>
      <c r="CQ721" s="30"/>
      <c r="CR721" s="30"/>
      <c r="CS721" s="30"/>
      <c r="CT721" s="30"/>
      <c r="CU721" s="30"/>
      <c r="CV721" s="30"/>
      <c r="CW721" s="30"/>
      <c r="CX721" s="30"/>
      <c r="CY721" s="30"/>
      <c r="CZ721" s="30"/>
      <c r="DA721" s="30"/>
      <c r="DB721" s="30"/>
      <c r="DC721" s="30"/>
      <c r="DD721" s="30"/>
      <c r="DE721" s="30"/>
      <c r="DF721" s="30"/>
      <c r="DG721" s="30"/>
      <c r="DH721" s="30"/>
      <c r="DI721" s="30"/>
      <c r="DJ721" s="30"/>
      <c r="DK721" s="30"/>
      <c r="DL721" s="30"/>
      <c r="DM721" s="30"/>
      <c r="DN721" s="30"/>
      <c r="DO721" s="30"/>
      <c r="DP721" s="30"/>
      <c r="DQ721" s="30"/>
      <c r="DR721" s="30"/>
      <c r="DS721" s="30"/>
      <c r="DT721" s="30"/>
      <c r="DU721" s="30"/>
      <c r="DV721" s="30"/>
      <c r="DW721" s="30"/>
      <c r="DX721" s="30"/>
      <c r="DY721" s="30"/>
      <c r="DZ721" s="30"/>
      <c r="EA721" s="30"/>
      <c r="EB721" s="30"/>
      <c r="EC721" s="30"/>
      <c r="ED721" s="30"/>
      <c r="EE721" s="30"/>
      <c r="EF721" s="30"/>
      <c r="EG721" s="30"/>
      <c r="EH721" s="30"/>
    </row>
    <row r="722" spans="1:138" ht="14.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  <c r="CE722" s="30"/>
      <c r="CF722" s="30"/>
      <c r="CG722" s="30"/>
      <c r="CH722" s="30"/>
      <c r="CI722" s="30"/>
      <c r="CJ722" s="30"/>
      <c r="CK722" s="30"/>
      <c r="CL722" s="30"/>
      <c r="CM722" s="30"/>
      <c r="CN722" s="30"/>
      <c r="CO722" s="30"/>
      <c r="CP722" s="30"/>
      <c r="CQ722" s="30"/>
      <c r="CR722" s="30"/>
      <c r="CS722" s="30"/>
      <c r="CT722" s="30"/>
      <c r="CU722" s="30"/>
      <c r="CV722" s="30"/>
      <c r="CW722" s="30"/>
      <c r="CX722" s="30"/>
      <c r="CY722" s="30"/>
      <c r="CZ722" s="30"/>
      <c r="DA722" s="30"/>
      <c r="DB722" s="30"/>
      <c r="DC722" s="30"/>
      <c r="DD722" s="30"/>
      <c r="DE722" s="30"/>
      <c r="DF722" s="30"/>
      <c r="DG722" s="30"/>
      <c r="DH722" s="30"/>
      <c r="DI722" s="30"/>
      <c r="DJ722" s="30"/>
      <c r="DK722" s="30"/>
      <c r="DL722" s="30"/>
      <c r="DM722" s="30"/>
      <c r="DN722" s="30"/>
      <c r="DO722" s="30"/>
      <c r="DP722" s="30"/>
      <c r="DQ722" s="30"/>
      <c r="DR722" s="30"/>
      <c r="DS722" s="30"/>
      <c r="DT722" s="30"/>
      <c r="DU722" s="30"/>
      <c r="DV722" s="30"/>
      <c r="DW722" s="30"/>
      <c r="DX722" s="30"/>
      <c r="DY722" s="30"/>
      <c r="DZ722" s="30"/>
      <c r="EA722" s="30"/>
      <c r="EB722" s="30"/>
      <c r="EC722" s="30"/>
      <c r="ED722" s="30"/>
      <c r="EE722" s="30"/>
      <c r="EF722" s="30"/>
      <c r="EG722" s="30"/>
      <c r="EH722" s="30"/>
    </row>
    <row r="723" spans="1:138" ht="14.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  <c r="CE723" s="30"/>
      <c r="CF723" s="30"/>
      <c r="CG723" s="30"/>
      <c r="CH723" s="30"/>
      <c r="CI723" s="30"/>
      <c r="CJ723" s="30"/>
      <c r="CK723" s="30"/>
      <c r="CL723" s="30"/>
      <c r="CM723" s="30"/>
      <c r="CN723" s="30"/>
      <c r="CO723" s="30"/>
      <c r="CP723" s="30"/>
      <c r="CQ723" s="30"/>
      <c r="CR723" s="30"/>
      <c r="CS723" s="30"/>
      <c r="CT723" s="30"/>
      <c r="CU723" s="30"/>
      <c r="CV723" s="30"/>
      <c r="CW723" s="30"/>
      <c r="CX723" s="30"/>
      <c r="CY723" s="30"/>
      <c r="CZ723" s="30"/>
      <c r="DA723" s="30"/>
      <c r="DB723" s="30"/>
      <c r="DC723" s="30"/>
      <c r="DD723" s="30"/>
      <c r="DE723" s="30"/>
      <c r="DF723" s="30"/>
      <c r="DG723" s="30"/>
      <c r="DH723" s="30"/>
      <c r="DI723" s="30"/>
      <c r="DJ723" s="30"/>
      <c r="DK723" s="30"/>
      <c r="DL723" s="30"/>
      <c r="DM723" s="30"/>
      <c r="DN723" s="30"/>
      <c r="DO723" s="30"/>
      <c r="DP723" s="30"/>
      <c r="DQ723" s="30"/>
      <c r="DR723" s="30"/>
      <c r="DS723" s="30"/>
      <c r="DT723" s="30"/>
      <c r="DU723" s="30"/>
      <c r="DV723" s="30"/>
      <c r="DW723" s="30"/>
      <c r="DX723" s="30"/>
      <c r="DY723" s="30"/>
      <c r="DZ723" s="30"/>
      <c r="EA723" s="30"/>
      <c r="EB723" s="30"/>
      <c r="EC723" s="30"/>
      <c r="ED723" s="30"/>
      <c r="EE723" s="30"/>
      <c r="EF723" s="30"/>
      <c r="EG723" s="30"/>
      <c r="EH723" s="30"/>
    </row>
    <row r="724" spans="1:138" ht="14.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  <c r="CE724" s="30"/>
      <c r="CF724" s="30"/>
      <c r="CG724" s="30"/>
      <c r="CH724" s="30"/>
      <c r="CI724" s="30"/>
      <c r="CJ724" s="30"/>
      <c r="CK724" s="30"/>
      <c r="CL724" s="30"/>
      <c r="CM724" s="30"/>
      <c r="CN724" s="30"/>
      <c r="CO724" s="30"/>
      <c r="CP724" s="30"/>
      <c r="CQ724" s="30"/>
      <c r="CR724" s="30"/>
      <c r="CS724" s="30"/>
      <c r="CT724" s="30"/>
      <c r="CU724" s="30"/>
      <c r="CV724" s="30"/>
      <c r="CW724" s="30"/>
      <c r="CX724" s="30"/>
      <c r="CY724" s="30"/>
      <c r="CZ724" s="30"/>
      <c r="DA724" s="30"/>
      <c r="DB724" s="30"/>
      <c r="DC724" s="30"/>
      <c r="DD724" s="30"/>
      <c r="DE724" s="30"/>
      <c r="DF724" s="30"/>
      <c r="DG724" s="30"/>
      <c r="DH724" s="30"/>
      <c r="DI724" s="30"/>
      <c r="DJ724" s="30"/>
      <c r="DK724" s="30"/>
      <c r="DL724" s="30"/>
      <c r="DM724" s="30"/>
      <c r="DN724" s="30"/>
      <c r="DO724" s="30"/>
      <c r="DP724" s="30"/>
      <c r="DQ724" s="30"/>
      <c r="DR724" s="30"/>
      <c r="DS724" s="30"/>
      <c r="DT724" s="30"/>
      <c r="DU724" s="30"/>
      <c r="DV724" s="30"/>
      <c r="DW724" s="30"/>
      <c r="DX724" s="30"/>
      <c r="DY724" s="30"/>
      <c r="DZ724" s="30"/>
      <c r="EA724" s="30"/>
      <c r="EB724" s="30"/>
      <c r="EC724" s="30"/>
      <c r="ED724" s="30"/>
      <c r="EE724" s="30"/>
      <c r="EF724" s="30"/>
      <c r="EG724" s="30"/>
      <c r="EH724" s="30"/>
    </row>
    <row r="725" spans="1:138" ht="14.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  <c r="CG725" s="30"/>
      <c r="CH725" s="30"/>
      <c r="CI725" s="30"/>
      <c r="CJ725" s="30"/>
      <c r="CK725" s="30"/>
      <c r="CL725" s="30"/>
      <c r="CM725" s="30"/>
      <c r="CN725" s="30"/>
      <c r="CO725" s="30"/>
      <c r="CP725" s="30"/>
      <c r="CQ725" s="30"/>
      <c r="CR725" s="30"/>
      <c r="CS725" s="30"/>
      <c r="CT725" s="30"/>
      <c r="CU725" s="30"/>
      <c r="CV725" s="30"/>
      <c r="CW725" s="30"/>
      <c r="CX725" s="30"/>
      <c r="CY725" s="30"/>
      <c r="CZ725" s="30"/>
      <c r="DA725" s="30"/>
      <c r="DB725" s="30"/>
      <c r="DC725" s="30"/>
      <c r="DD725" s="30"/>
      <c r="DE725" s="30"/>
      <c r="DF725" s="30"/>
      <c r="DG725" s="30"/>
      <c r="DH725" s="30"/>
      <c r="DI725" s="30"/>
      <c r="DJ725" s="30"/>
      <c r="DK725" s="30"/>
      <c r="DL725" s="30"/>
      <c r="DM725" s="30"/>
      <c r="DN725" s="30"/>
      <c r="DO725" s="30"/>
      <c r="DP725" s="30"/>
      <c r="DQ725" s="30"/>
      <c r="DR725" s="30"/>
      <c r="DS725" s="30"/>
      <c r="DT725" s="30"/>
      <c r="DU725" s="30"/>
      <c r="DV725" s="30"/>
      <c r="DW725" s="30"/>
      <c r="DX725" s="30"/>
      <c r="DY725" s="30"/>
      <c r="DZ725" s="30"/>
      <c r="EA725" s="30"/>
      <c r="EB725" s="30"/>
      <c r="EC725" s="30"/>
      <c r="ED725" s="30"/>
      <c r="EE725" s="30"/>
      <c r="EF725" s="30"/>
      <c r="EG725" s="30"/>
      <c r="EH725" s="30"/>
    </row>
    <row r="726" spans="1:138" ht="14.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  <c r="CE726" s="30"/>
      <c r="CF726" s="30"/>
      <c r="CG726" s="30"/>
      <c r="CH726" s="30"/>
      <c r="CI726" s="30"/>
      <c r="CJ726" s="30"/>
      <c r="CK726" s="30"/>
      <c r="CL726" s="30"/>
      <c r="CM726" s="30"/>
      <c r="CN726" s="30"/>
      <c r="CO726" s="30"/>
      <c r="CP726" s="30"/>
      <c r="CQ726" s="30"/>
      <c r="CR726" s="30"/>
      <c r="CS726" s="30"/>
      <c r="CT726" s="30"/>
      <c r="CU726" s="30"/>
      <c r="CV726" s="30"/>
      <c r="CW726" s="30"/>
      <c r="CX726" s="30"/>
      <c r="CY726" s="30"/>
      <c r="CZ726" s="30"/>
      <c r="DA726" s="30"/>
      <c r="DB726" s="30"/>
      <c r="DC726" s="30"/>
      <c r="DD726" s="30"/>
      <c r="DE726" s="30"/>
      <c r="DF726" s="30"/>
      <c r="DG726" s="30"/>
      <c r="DH726" s="30"/>
      <c r="DI726" s="30"/>
      <c r="DJ726" s="30"/>
      <c r="DK726" s="30"/>
      <c r="DL726" s="30"/>
      <c r="DM726" s="30"/>
      <c r="DN726" s="30"/>
      <c r="DO726" s="30"/>
      <c r="DP726" s="30"/>
      <c r="DQ726" s="30"/>
      <c r="DR726" s="30"/>
      <c r="DS726" s="30"/>
      <c r="DT726" s="30"/>
      <c r="DU726" s="30"/>
      <c r="DV726" s="30"/>
      <c r="DW726" s="30"/>
      <c r="DX726" s="30"/>
      <c r="DY726" s="30"/>
      <c r="DZ726" s="30"/>
      <c r="EA726" s="30"/>
      <c r="EB726" s="30"/>
      <c r="EC726" s="30"/>
      <c r="ED726" s="30"/>
      <c r="EE726" s="30"/>
      <c r="EF726" s="30"/>
      <c r="EG726" s="30"/>
      <c r="EH726" s="30"/>
    </row>
    <row r="727" spans="1:138" ht="14.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  <c r="CE727" s="30"/>
      <c r="CF727" s="30"/>
      <c r="CG727" s="30"/>
      <c r="CH727" s="30"/>
      <c r="CI727" s="30"/>
      <c r="CJ727" s="30"/>
      <c r="CK727" s="30"/>
      <c r="CL727" s="30"/>
      <c r="CM727" s="30"/>
      <c r="CN727" s="30"/>
      <c r="CO727" s="30"/>
      <c r="CP727" s="30"/>
      <c r="CQ727" s="30"/>
      <c r="CR727" s="30"/>
      <c r="CS727" s="30"/>
      <c r="CT727" s="30"/>
      <c r="CU727" s="30"/>
      <c r="CV727" s="30"/>
      <c r="CW727" s="30"/>
      <c r="CX727" s="30"/>
      <c r="CY727" s="30"/>
      <c r="CZ727" s="30"/>
      <c r="DA727" s="30"/>
      <c r="DB727" s="30"/>
      <c r="DC727" s="30"/>
      <c r="DD727" s="30"/>
      <c r="DE727" s="30"/>
      <c r="DF727" s="30"/>
      <c r="DG727" s="30"/>
      <c r="DH727" s="30"/>
      <c r="DI727" s="30"/>
      <c r="DJ727" s="30"/>
      <c r="DK727" s="30"/>
      <c r="DL727" s="30"/>
      <c r="DM727" s="30"/>
      <c r="DN727" s="30"/>
      <c r="DO727" s="30"/>
      <c r="DP727" s="30"/>
      <c r="DQ727" s="30"/>
      <c r="DR727" s="30"/>
      <c r="DS727" s="30"/>
      <c r="DT727" s="30"/>
      <c r="DU727" s="30"/>
      <c r="DV727" s="30"/>
      <c r="DW727" s="30"/>
      <c r="DX727" s="30"/>
      <c r="DY727" s="30"/>
      <c r="DZ727" s="30"/>
      <c r="EA727" s="30"/>
      <c r="EB727" s="30"/>
      <c r="EC727" s="30"/>
      <c r="ED727" s="30"/>
      <c r="EE727" s="30"/>
      <c r="EF727" s="30"/>
      <c r="EG727" s="30"/>
      <c r="EH727" s="30"/>
    </row>
    <row r="728" spans="1:138" ht="14.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  <c r="CE728" s="30"/>
      <c r="CF728" s="30"/>
      <c r="CG728" s="30"/>
      <c r="CH728" s="30"/>
      <c r="CI728" s="30"/>
      <c r="CJ728" s="30"/>
      <c r="CK728" s="30"/>
      <c r="CL728" s="30"/>
      <c r="CM728" s="30"/>
      <c r="CN728" s="30"/>
      <c r="CO728" s="30"/>
      <c r="CP728" s="30"/>
      <c r="CQ728" s="30"/>
      <c r="CR728" s="30"/>
      <c r="CS728" s="30"/>
      <c r="CT728" s="30"/>
      <c r="CU728" s="30"/>
      <c r="CV728" s="30"/>
      <c r="CW728" s="30"/>
      <c r="CX728" s="30"/>
      <c r="CY728" s="30"/>
      <c r="CZ728" s="30"/>
      <c r="DA728" s="30"/>
      <c r="DB728" s="30"/>
      <c r="DC728" s="30"/>
      <c r="DD728" s="30"/>
      <c r="DE728" s="30"/>
      <c r="DF728" s="30"/>
      <c r="DG728" s="30"/>
      <c r="DH728" s="30"/>
      <c r="DI728" s="30"/>
      <c r="DJ728" s="30"/>
      <c r="DK728" s="30"/>
      <c r="DL728" s="30"/>
      <c r="DM728" s="30"/>
      <c r="DN728" s="30"/>
      <c r="DO728" s="30"/>
      <c r="DP728" s="30"/>
      <c r="DQ728" s="30"/>
      <c r="DR728" s="30"/>
      <c r="DS728" s="30"/>
      <c r="DT728" s="30"/>
      <c r="DU728" s="30"/>
      <c r="DV728" s="30"/>
      <c r="DW728" s="30"/>
      <c r="DX728" s="30"/>
      <c r="DY728" s="30"/>
      <c r="DZ728" s="30"/>
      <c r="EA728" s="30"/>
      <c r="EB728" s="30"/>
      <c r="EC728" s="30"/>
      <c r="ED728" s="30"/>
      <c r="EE728" s="30"/>
      <c r="EF728" s="30"/>
      <c r="EG728" s="30"/>
      <c r="EH728" s="30"/>
    </row>
    <row r="729" spans="1:138" ht="14.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  <c r="CE729" s="30"/>
      <c r="CF729" s="30"/>
      <c r="CG729" s="30"/>
      <c r="CH729" s="30"/>
      <c r="CI729" s="30"/>
      <c r="CJ729" s="30"/>
      <c r="CK729" s="30"/>
      <c r="CL729" s="30"/>
      <c r="CM729" s="30"/>
      <c r="CN729" s="30"/>
      <c r="CO729" s="30"/>
      <c r="CP729" s="30"/>
      <c r="CQ729" s="30"/>
      <c r="CR729" s="30"/>
      <c r="CS729" s="30"/>
      <c r="CT729" s="30"/>
      <c r="CU729" s="30"/>
      <c r="CV729" s="30"/>
      <c r="CW729" s="30"/>
      <c r="CX729" s="30"/>
      <c r="CY729" s="30"/>
      <c r="CZ729" s="30"/>
      <c r="DA729" s="30"/>
      <c r="DB729" s="30"/>
      <c r="DC729" s="30"/>
      <c r="DD729" s="30"/>
      <c r="DE729" s="30"/>
      <c r="DF729" s="30"/>
      <c r="DG729" s="30"/>
      <c r="DH729" s="30"/>
      <c r="DI729" s="30"/>
      <c r="DJ729" s="30"/>
      <c r="DK729" s="30"/>
      <c r="DL729" s="30"/>
      <c r="DM729" s="30"/>
      <c r="DN729" s="30"/>
      <c r="DO729" s="30"/>
      <c r="DP729" s="30"/>
      <c r="DQ729" s="30"/>
      <c r="DR729" s="30"/>
      <c r="DS729" s="30"/>
      <c r="DT729" s="30"/>
      <c r="DU729" s="30"/>
      <c r="DV729" s="30"/>
      <c r="DW729" s="30"/>
      <c r="DX729" s="30"/>
      <c r="DY729" s="30"/>
      <c r="DZ729" s="30"/>
      <c r="EA729" s="30"/>
      <c r="EB729" s="30"/>
      <c r="EC729" s="30"/>
      <c r="ED729" s="30"/>
      <c r="EE729" s="30"/>
      <c r="EF729" s="30"/>
      <c r="EG729" s="30"/>
      <c r="EH729" s="30"/>
    </row>
    <row r="730" spans="1:138" ht="14.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  <c r="CE730" s="30"/>
      <c r="CF730" s="30"/>
      <c r="CG730" s="30"/>
      <c r="CH730" s="30"/>
      <c r="CI730" s="30"/>
      <c r="CJ730" s="30"/>
      <c r="CK730" s="30"/>
      <c r="CL730" s="30"/>
      <c r="CM730" s="30"/>
      <c r="CN730" s="30"/>
      <c r="CO730" s="30"/>
      <c r="CP730" s="30"/>
      <c r="CQ730" s="30"/>
      <c r="CR730" s="30"/>
      <c r="CS730" s="30"/>
      <c r="CT730" s="30"/>
      <c r="CU730" s="30"/>
      <c r="CV730" s="30"/>
      <c r="CW730" s="30"/>
      <c r="CX730" s="30"/>
      <c r="CY730" s="30"/>
      <c r="CZ730" s="30"/>
      <c r="DA730" s="30"/>
      <c r="DB730" s="30"/>
      <c r="DC730" s="30"/>
      <c r="DD730" s="30"/>
      <c r="DE730" s="30"/>
      <c r="DF730" s="30"/>
      <c r="DG730" s="30"/>
      <c r="DH730" s="30"/>
      <c r="DI730" s="30"/>
      <c r="DJ730" s="30"/>
      <c r="DK730" s="30"/>
      <c r="DL730" s="30"/>
      <c r="DM730" s="30"/>
      <c r="DN730" s="30"/>
      <c r="DO730" s="30"/>
      <c r="DP730" s="30"/>
      <c r="DQ730" s="30"/>
      <c r="DR730" s="30"/>
      <c r="DS730" s="30"/>
      <c r="DT730" s="30"/>
      <c r="DU730" s="30"/>
      <c r="DV730" s="30"/>
      <c r="DW730" s="30"/>
      <c r="DX730" s="30"/>
      <c r="DY730" s="30"/>
      <c r="DZ730" s="30"/>
      <c r="EA730" s="30"/>
      <c r="EB730" s="30"/>
      <c r="EC730" s="30"/>
      <c r="ED730" s="30"/>
      <c r="EE730" s="30"/>
      <c r="EF730" s="30"/>
      <c r="EG730" s="30"/>
      <c r="EH730" s="30"/>
    </row>
    <row r="731" spans="1:138" ht="14.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  <c r="CE731" s="30"/>
      <c r="CF731" s="30"/>
      <c r="CG731" s="30"/>
      <c r="CH731" s="30"/>
      <c r="CI731" s="30"/>
      <c r="CJ731" s="30"/>
      <c r="CK731" s="30"/>
      <c r="CL731" s="30"/>
      <c r="CM731" s="30"/>
      <c r="CN731" s="30"/>
      <c r="CO731" s="30"/>
      <c r="CP731" s="30"/>
      <c r="CQ731" s="30"/>
      <c r="CR731" s="30"/>
      <c r="CS731" s="30"/>
      <c r="CT731" s="30"/>
      <c r="CU731" s="30"/>
      <c r="CV731" s="30"/>
      <c r="CW731" s="30"/>
      <c r="CX731" s="30"/>
      <c r="CY731" s="30"/>
      <c r="CZ731" s="30"/>
      <c r="DA731" s="30"/>
      <c r="DB731" s="30"/>
      <c r="DC731" s="30"/>
      <c r="DD731" s="30"/>
      <c r="DE731" s="30"/>
      <c r="DF731" s="30"/>
      <c r="DG731" s="30"/>
      <c r="DH731" s="30"/>
      <c r="DI731" s="30"/>
      <c r="DJ731" s="30"/>
      <c r="DK731" s="30"/>
      <c r="DL731" s="30"/>
      <c r="DM731" s="30"/>
      <c r="DN731" s="30"/>
      <c r="DO731" s="30"/>
      <c r="DP731" s="30"/>
      <c r="DQ731" s="30"/>
      <c r="DR731" s="30"/>
      <c r="DS731" s="30"/>
      <c r="DT731" s="30"/>
      <c r="DU731" s="30"/>
      <c r="DV731" s="30"/>
      <c r="DW731" s="30"/>
      <c r="DX731" s="30"/>
      <c r="DY731" s="30"/>
      <c r="DZ731" s="30"/>
      <c r="EA731" s="30"/>
      <c r="EB731" s="30"/>
      <c r="EC731" s="30"/>
      <c r="ED731" s="30"/>
      <c r="EE731" s="30"/>
      <c r="EF731" s="30"/>
      <c r="EG731" s="30"/>
      <c r="EH731" s="30"/>
    </row>
    <row r="732" spans="1:138" ht="14.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  <c r="CE732" s="30"/>
      <c r="CF732" s="30"/>
      <c r="CG732" s="30"/>
      <c r="CH732" s="30"/>
      <c r="CI732" s="30"/>
      <c r="CJ732" s="30"/>
      <c r="CK732" s="30"/>
      <c r="CL732" s="30"/>
      <c r="CM732" s="30"/>
      <c r="CN732" s="30"/>
      <c r="CO732" s="30"/>
      <c r="CP732" s="30"/>
      <c r="CQ732" s="30"/>
      <c r="CR732" s="30"/>
      <c r="CS732" s="30"/>
      <c r="CT732" s="30"/>
      <c r="CU732" s="30"/>
      <c r="CV732" s="30"/>
      <c r="CW732" s="30"/>
      <c r="CX732" s="30"/>
      <c r="CY732" s="30"/>
      <c r="CZ732" s="30"/>
      <c r="DA732" s="30"/>
      <c r="DB732" s="30"/>
      <c r="DC732" s="30"/>
      <c r="DD732" s="30"/>
      <c r="DE732" s="30"/>
      <c r="DF732" s="30"/>
      <c r="DG732" s="30"/>
      <c r="DH732" s="30"/>
      <c r="DI732" s="30"/>
      <c r="DJ732" s="30"/>
      <c r="DK732" s="30"/>
      <c r="DL732" s="30"/>
      <c r="DM732" s="30"/>
      <c r="DN732" s="30"/>
      <c r="DO732" s="30"/>
      <c r="DP732" s="30"/>
      <c r="DQ732" s="30"/>
      <c r="DR732" s="30"/>
      <c r="DS732" s="30"/>
      <c r="DT732" s="30"/>
      <c r="DU732" s="30"/>
      <c r="DV732" s="30"/>
      <c r="DW732" s="30"/>
      <c r="DX732" s="30"/>
      <c r="DY732" s="30"/>
      <c r="DZ732" s="30"/>
      <c r="EA732" s="30"/>
      <c r="EB732" s="30"/>
      <c r="EC732" s="30"/>
      <c r="ED732" s="30"/>
      <c r="EE732" s="30"/>
      <c r="EF732" s="30"/>
      <c r="EG732" s="30"/>
      <c r="EH732" s="30"/>
    </row>
    <row r="733" spans="1:138" ht="14.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  <c r="CE733" s="30"/>
      <c r="CF733" s="30"/>
      <c r="CG733" s="30"/>
      <c r="CH733" s="30"/>
      <c r="CI733" s="30"/>
      <c r="CJ733" s="30"/>
      <c r="CK733" s="30"/>
      <c r="CL733" s="30"/>
      <c r="CM733" s="30"/>
      <c r="CN733" s="30"/>
      <c r="CO733" s="30"/>
      <c r="CP733" s="30"/>
      <c r="CQ733" s="30"/>
      <c r="CR733" s="30"/>
      <c r="CS733" s="30"/>
      <c r="CT733" s="30"/>
      <c r="CU733" s="30"/>
      <c r="CV733" s="30"/>
      <c r="CW733" s="30"/>
      <c r="CX733" s="30"/>
      <c r="CY733" s="30"/>
      <c r="CZ733" s="30"/>
      <c r="DA733" s="30"/>
      <c r="DB733" s="30"/>
      <c r="DC733" s="30"/>
      <c r="DD733" s="30"/>
      <c r="DE733" s="30"/>
      <c r="DF733" s="30"/>
      <c r="DG733" s="30"/>
      <c r="DH733" s="30"/>
      <c r="DI733" s="30"/>
      <c r="DJ733" s="30"/>
      <c r="DK733" s="30"/>
      <c r="DL733" s="30"/>
      <c r="DM733" s="30"/>
      <c r="DN733" s="30"/>
      <c r="DO733" s="30"/>
      <c r="DP733" s="30"/>
      <c r="DQ733" s="30"/>
      <c r="DR733" s="30"/>
      <c r="DS733" s="30"/>
      <c r="DT733" s="30"/>
      <c r="DU733" s="30"/>
      <c r="DV733" s="30"/>
      <c r="DW733" s="30"/>
      <c r="DX733" s="30"/>
      <c r="DY733" s="30"/>
      <c r="DZ733" s="30"/>
      <c r="EA733" s="30"/>
      <c r="EB733" s="30"/>
      <c r="EC733" s="30"/>
      <c r="ED733" s="30"/>
      <c r="EE733" s="30"/>
      <c r="EF733" s="30"/>
      <c r="EG733" s="30"/>
      <c r="EH733" s="30"/>
    </row>
    <row r="734" spans="1:138" ht="14.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  <c r="CE734" s="30"/>
      <c r="CF734" s="30"/>
      <c r="CG734" s="30"/>
      <c r="CH734" s="30"/>
      <c r="CI734" s="30"/>
      <c r="CJ734" s="30"/>
      <c r="CK734" s="30"/>
      <c r="CL734" s="30"/>
      <c r="CM734" s="30"/>
      <c r="CN734" s="30"/>
      <c r="CO734" s="30"/>
      <c r="CP734" s="30"/>
      <c r="CQ734" s="30"/>
      <c r="CR734" s="30"/>
      <c r="CS734" s="30"/>
      <c r="CT734" s="30"/>
      <c r="CU734" s="30"/>
      <c r="CV734" s="30"/>
      <c r="CW734" s="30"/>
      <c r="CX734" s="30"/>
      <c r="CY734" s="30"/>
      <c r="CZ734" s="30"/>
      <c r="DA734" s="30"/>
      <c r="DB734" s="30"/>
      <c r="DC734" s="30"/>
      <c r="DD734" s="30"/>
      <c r="DE734" s="30"/>
      <c r="DF734" s="30"/>
      <c r="DG734" s="30"/>
      <c r="DH734" s="30"/>
      <c r="DI734" s="30"/>
      <c r="DJ734" s="30"/>
      <c r="DK734" s="30"/>
      <c r="DL734" s="30"/>
      <c r="DM734" s="30"/>
      <c r="DN734" s="30"/>
      <c r="DO734" s="30"/>
      <c r="DP734" s="30"/>
      <c r="DQ734" s="30"/>
      <c r="DR734" s="30"/>
      <c r="DS734" s="30"/>
      <c r="DT734" s="30"/>
      <c r="DU734" s="30"/>
      <c r="DV734" s="30"/>
      <c r="DW734" s="30"/>
      <c r="DX734" s="30"/>
      <c r="DY734" s="30"/>
      <c r="DZ734" s="30"/>
      <c r="EA734" s="30"/>
      <c r="EB734" s="30"/>
      <c r="EC734" s="30"/>
      <c r="ED734" s="30"/>
      <c r="EE734" s="30"/>
      <c r="EF734" s="30"/>
      <c r="EG734" s="30"/>
      <c r="EH734" s="30"/>
    </row>
    <row r="735" spans="1:138" ht="14.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  <c r="CE735" s="30"/>
      <c r="CF735" s="30"/>
      <c r="CG735" s="30"/>
      <c r="CH735" s="30"/>
      <c r="CI735" s="30"/>
      <c r="CJ735" s="30"/>
      <c r="CK735" s="30"/>
      <c r="CL735" s="30"/>
      <c r="CM735" s="30"/>
      <c r="CN735" s="30"/>
      <c r="CO735" s="30"/>
      <c r="CP735" s="30"/>
      <c r="CQ735" s="30"/>
      <c r="CR735" s="30"/>
      <c r="CS735" s="30"/>
      <c r="CT735" s="30"/>
      <c r="CU735" s="30"/>
      <c r="CV735" s="30"/>
      <c r="CW735" s="30"/>
      <c r="CX735" s="30"/>
      <c r="CY735" s="30"/>
      <c r="CZ735" s="30"/>
      <c r="DA735" s="30"/>
      <c r="DB735" s="30"/>
      <c r="DC735" s="30"/>
      <c r="DD735" s="30"/>
      <c r="DE735" s="30"/>
      <c r="DF735" s="30"/>
      <c r="DG735" s="30"/>
      <c r="DH735" s="30"/>
      <c r="DI735" s="30"/>
      <c r="DJ735" s="30"/>
      <c r="DK735" s="30"/>
      <c r="DL735" s="30"/>
      <c r="DM735" s="30"/>
      <c r="DN735" s="30"/>
      <c r="DO735" s="30"/>
      <c r="DP735" s="30"/>
      <c r="DQ735" s="30"/>
      <c r="DR735" s="30"/>
      <c r="DS735" s="30"/>
      <c r="DT735" s="30"/>
      <c r="DU735" s="30"/>
      <c r="DV735" s="30"/>
      <c r="DW735" s="30"/>
      <c r="DX735" s="30"/>
      <c r="DY735" s="30"/>
      <c r="DZ735" s="30"/>
      <c r="EA735" s="30"/>
      <c r="EB735" s="30"/>
      <c r="EC735" s="30"/>
      <c r="ED735" s="30"/>
      <c r="EE735" s="30"/>
      <c r="EF735" s="30"/>
      <c r="EG735" s="30"/>
      <c r="EH735" s="30"/>
    </row>
    <row r="736" spans="1:138" ht="14.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  <c r="CG736" s="30"/>
      <c r="CH736" s="30"/>
      <c r="CI736" s="30"/>
      <c r="CJ736" s="30"/>
      <c r="CK736" s="30"/>
      <c r="CL736" s="30"/>
      <c r="CM736" s="30"/>
      <c r="CN736" s="30"/>
      <c r="CO736" s="30"/>
      <c r="CP736" s="30"/>
      <c r="CQ736" s="30"/>
      <c r="CR736" s="30"/>
      <c r="CS736" s="30"/>
      <c r="CT736" s="30"/>
      <c r="CU736" s="30"/>
      <c r="CV736" s="30"/>
      <c r="CW736" s="30"/>
      <c r="CX736" s="30"/>
      <c r="CY736" s="30"/>
      <c r="CZ736" s="30"/>
      <c r="DA736" s="30"/>
      <c r="DB736" s="30"/>
      <c r="DC736" s="30"/>
      <c r="DD736" s="30"/>
      <c r="DE736" s="30"/>
      <c r="DF736" s="30"/>
      <c r="DG736" s="30"/>
      <c r="DH736" s="30"/>
      <c r="DI736" s="30"/>
      <c r="DJ736" s="30"/>
      <c r="DK736" s="30"/>
      <c r="DL736" s="30"/>
      <c r="DM736" s="30"/>
      <c r="DN736" s="30"/>
      <c r="DO736" s="30"/>
      <c r="DP736" s="30"/>
      <c r="DQ736" s="30"/>
      <c r="DR736" s="30"/>
      <c r="DS736" s="30"/>
      <c r="DT736" s="30"/>
      <c r="DU736" s="30"/>
      <c r="DV736" s="30"/>
      <c r="DW736" s="30"/>
      <c r="DX736" s="30"/>
      <c r="DY736" s="30"/>
      <c r="DZ736" s="30"/>
      <c r="EA736" s="30"/>
      <c r="EB736" s="30"/>
      <c r="EC736" s="30"/>
      <c r="ED736" s="30"/>
      <c r="EE736" s="30"/>
      <c r="EF736" s="30"/>
      <c r="EG736" s="30"/>
      <c r="EH736" s="30"/>
    </row>
    <row r="737" spans="1:138" ht="14.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  <c r="CE737" s="30"/>
      <c r="CF737" s="30"/>
      <c r="CG737" s="30"/>
      <c r="CH737" s="30"/>
      <c r="CI737" s="30"/>
      <c r="CJ737" s="30"/>
      <c r="CK737" s="30"/>
      <c r="CL737" s="30"/>
      <c r="CM737" s="30"/>
      <c r="CN737" s="30"/>
      <c r="CO737" s="30"/>
      <c r="CP737" s="30"/>
      <c r="CQ737" s="30"/>
      <c r="CR737" s="30"/>
      <c r="CS737" s="30"/>
      <c r="CT737" s="30"/>
      <c r="CU737" s="30"/>
      <c r="CV737" s="30"/>
      <c r="CW737" s="30"/>
      <c r="CX737" s="30"/>
      <c r="CY737" s="30"/>
      <c r="CZ737" s="30"/>
      <c r="DA737" s="30"/>
      <c r="DB737" s="30"/>
      <c r="DC737" s="30"/>
      <c r="DD737" s="30"/>
      <c r="DE737" s="30"/>
      <c r="DF737" s="30"/>
      <c r="DG737" s="30"/>
      <c r="DH737" s="30"/>
      <c r="DI737" s="30"/>
      <c r="DJ737" s="30"/>
      <c r="DK737" s="30"/>
      <c r="DL737" s="30"/>
      <c r="DM737" s="30"/>
      <c r="DN737" s="30"/>
      <c r="DO737" s="30"/>
      <c r="DP737" s="30"/>
      <c r="DQ737" s="30"/>
      <c r="DR737" s="30"/>
      <c r="DS737" s="30"/>
      <c r="DT737" s="30"/>
      <c r="DU737" s="30"/>
      <c r="DV737" s="30"/>
      <c r="DW737" s="30"/>
      <c r="DX737" s="30"/>
      <c r="DY737" s="30"/>
      <c r="DZ737" s="30"/>
      <c r="EA737" s="30"/>
      <c r="EB737" s="30"/>
      <c r="EC737" s="30"/>
      <c r="ED737" s="30"/>
      <c r="EE737" s="30"/>
      <c r="EF737" s="30"/>
      <c r="EG737" s="30"/>
      <c r="EH737" s="30"/>
    </row>
    <row r="738" spans="1:138" ht="14.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  <c r="CE738" s="30"/>
      <c r="CF738" s="30"/>
      <c r="CG738" s="30"/>
      <c r="CH738" s="30"/>
      <c r="CI738" s="30"/>
      <c r="CJ738" s="30"/>
      <c r="CK738" s="30"/>
      <c r="CL738" s="30"/>
      <c r="CM738" s="30"/>
      <c r="CN738" s="30"/>
      <c r="CO738" s="30"/>
      <c r="CP738" s="30"/>
      <c r="CQ738" s="30"/>
      <c r="CR738" s="30"/>
      <c r="CS738" s="30"/>
      <c r="CT738" s="30"/>
      <c r="CU738" s="30"/>
      <c r="CV738" s="30"/>
      <c r="CW738" s="30"/>
      <c r="CX738" s="30"/>
      <c r="CY738" s="30"/>
      <c r="CZ738" s="30"/>
      <c r="DA738" s="30"/>
      <c r="DB738" s="30"/>
      <c r="DC738" s="30"/>
      <c r="DD738" s="30"/>
      <c r="DE738" s="30"/>
      <c r="DF738" s="30"/>
      <c r="DG738" s="30"/>
      <c r="DH738" s="30"/>
      <c r="DI738" s="30"/>
      <c r="DJ738" s="30"/>
      <c r="DK738" s="30"/>
      <c r="DL738" s="30"/>
      <c r="DM738" s="30"/>
      <c r="DN738" s="30"/>
      <c r="DO738" s="30"/>
      <c r="DP738" s="30"/>
      <c r="DQ738" s="30"/>
      <c r="DR738" s="30"/>
      <c r="DS738" s="30"/>
      <c r="DT738" s="30"/>
      <c r="DU738" s="30"/>
      <c r="DV738" s="30"/>
      <c r="DW738" s="30"/>
      <c r="DX738" s="30"/>
      <c r="DY738" s="30"/>
      <c r="DZ738" s="30"/>
      <c r="EA738" s="30"/>
      <c r="EB738" s="30"/>
      <c r="EC738" s="30"/>
      <c r="ED738" s="30"/>
      <c r="EE738" s="30"/>
      <c r="EF738" s="30"/>
      <c r="EG738" s="30"/>
      <c r="EH738" s="30"/>
    </row>
    <row r="739" spans="1:138" ht="14.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0"/>
      <c r="BX739" s="30"/>
      <c r="BY739" s="30"/>
      <c r="BZ739" s="30"/>
      <c r="CA739" s="30"/>
      <c r="CB739" s="30"/>
      <c r="CC739" s="30"/>
      <c r="CD739" s="30"/>
      <c r="CE739" s="30"/>
      <c r="CF739" s="30"/>
      <c r="CG739" s="30"/>
      <c r="CH739" s="30"/>
      <c r="CI739" s="30"/>
      <c r="CJ739" s="30"/>
      <c r="CK739" s="30"/>
      <c r="CL739" s="30"/>
      <c r="CM739" s="30"/>
      <c r="CN739" s="30"/>
      <c r="CO739" s="30"/>
      <c r="CP739" s="30"/>
      <c r="CQ739" s="30"/>
      <c r="CR739" s="30"/>
      <c r="CS739" s="30"/>
      <c r="CT739" s="30"/>
      <c r="CU739" s="30"/>
      <c r="CV739" s="30"/>
      <c r="CW739" s="30"/>
      <c r="CX739" s="30"/>
      <c r="CY739" s="30"/>
      <c r="CZ739" s="30"/>
      <c r="DA739" s="30"/>
      <c r="DB739" s="30"/>
      <c r="DC739" s="30"/>
      <c r="DD739" s="30"/>
      <c r="DE739" s="30"/>
      <c r="DF739" s="30"/>
      <c r="DG739" s="30"/>
      <c r="DH739" s="30"/>
      <c r="DI739" s="30"/>
      <c r="DJ739" s="30"/>
      <c r="DK739" s="30"/>
      <c r="DL739" s="30"/>
      <c r="DM739" s="30"/>
      <c r="DN739" s="30"/>
      <c r="DO739" s="30"/>
      <c r="DP739" s="30"/>
      <c r="DQ739" s="30"/>
      <c r="DR739" s="30"/>
      <c r="DS739" s="30"/>
      <c r="DT739" s="30"/>
      <c r="DU739" s="30"/>
      <c r="DV739" s="30"/>
      <c r="DW739" s="30"/>
      <c r="DX739" s="30"/>
      <c r="DY739" s="30"/>
      <c r="DZ739" s="30"/>
      <c r="EA739" s="30"/>
      <c r="EB739" s="30"/>
      <c r="EC739" s="30"/>
      <c r="ED739" s="30"/>
      <c r="EE739" s="30"/>
      <c r="EF739" s="30"/>
      <c r="EG739" s="30"/>
      <c r="EH739" s="30"/>
    </row>
    <row r="740" spans="1:138" ht="14.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  <c r="CE740" s="30"/>
      <c r="CF740" s="30"/>
      <c r="CG740" s="30"/>
      <c r="CH740" s="30"/>
      <c r="CI740" s="30"/>
      <c r="CJ740" s="30"/>
      <c r="CK740" s="30"/>
      <c r="CL740" s="30"/>
      <c r="CM740" s="30"/>
      <c r="CN740" s="30"/>
      <c r="CO740" s="30"/>
      <c r="CP740" s="30"/>
      <c r="CQ740" s="30"/>
      <c r="CR740" s="30"/>
      <c r="CS740" s="30"/>
      <c r="CT740" s="30"/>
      <c r="CU740" s="30"/>
      <c r="CV740" s="30"/>
      <c r="CW740" s="30"/>
      <c r="CX740" s="30"/>
      <c r="CY740" s="30"/>
      <c r="CZ740" s="30"/>
      <c r="DA740" s="30"/>
      <c r="DB740" s="30"/>
      <c r="DC740" s="30"/>
      <c r="DD740" s="30"/>
      <c r="DE740" s="30"/>
      <c r="DF740" s="30"/>
      <c r="DG740" s="30"/>
      <c r="DH740" s="30"/>
      <c r="DI740" s="30"/>
      <c r="DJ740" s="30"/>
      <c r="DK740" s="30"/>
      <c r="DL740" s="30"/>
      <c r="DM740" s="30"/>
      <c r="DN740" s="30"/>
      <c r="DO740" s="30"/>
      <c r="DP740" s="30"/>
      <c r="DQ740" s="30"/>
      <c r="DR740" s="30"/>
      <c r="DS740" s="30"/>
      <c r="DT740" s="30"/>
      <c r="DU740" s="30"/>
      <c r="DV740" s="30"/>
      <c r="DW740" s="30"/>
      <c r="DX740" s="30"/>
      <c r="DY740" s="30"/>
      <c r="DZ740" s="30"/>
      <c r="EA740" s="30"/>
      <c r="EB740" s="30"/>
      <c r="EC740" s="30"/>
      <c r="ED740" s="30"/>
      <c r="EE740" s="30"/>
      <c r="EF740" s="30"/>
      <c r="EG740" s="30"/>
      <c r="EH740" s="30"/>
    </row>
    <row r="741" spans="1:138" ht="14.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0"/>
      <c r="BX741" s="30"/>
      <c r="BY741" s="30"/>
      <c r="BZ741" s="30"/>
      <c r="CA741" s="30"/>
      <c r="CB741" s="30"/>
      <c r="CC741" s="30"/>
      <c r="CD741" s="30"/>
      <c r="CE741" s="30"/>
      <c r="CF741" s="30"/>
      <c r="CG741" s="30"/>
      <c r="CH741" s="30"/>
      <c r="CI741" s="30"/>
      <c r="CJ741" s="30"/>
      <c r="CK741" s="30"/>
      <c r="CL741" s="30"/>
      <c r="CM741" s="30"/>
      <c r="CN741" s="30"/>
      <c r="CO741" s="30"/>
      <c r="CP741" s="30"/>
      <c r="CQ741" s="30"/>
      <c r="CR741" s="30"/>
      <c r="CS741" s="30"/>
      <c r="CT741" s="30"/>
      <c r="CU741" s="30"/>
      <c r="CV741" s="30"/>
      <c r="CW741" s="30"/>
      <c r="CX741" s="30"/>
      <c r="CY741" s="30"/>
      <c r="CZ741" s="30"/>
      <c r="DA741" s="30"/>
      <c r="DB741" s="30"/>
      <c r="DC741" s="30"/>
      <c r="DD741" s="30"/>
      <c r="DE741" s="30"/>
      <c r="DF741" s="30"/>
      <c r="DG741" s="30"/>
      <c r="DH741" s="30"/>
      <c r="DI741" s="30"/>
      <c r="DJ741" s="30"/>
      <c r="DK741" s="30"/>
      <c r="DL741" s="30"/>
      <c r="DM741" s="30"/>
      <c r="DN741" s="30"/>
      <c r="DO741" s="30"/>
      <c r="DP741" s="30"/>
      <c r="DQ741" s="30"/>
      <c r="DR741" s="30"/>
      <c r="DS741" s="30"/>
      <c r="DT741" s="30"/>
      <c r="DU741" s="30"/>
      <c r="DV741" s="30"/>
      <c r="DW741" s="30"/>
      <c r="DX741" s="30"/>
      <c r="DY741" s="30"/>
      <c r="DZ741" s="30"/>
      <c r="EA741" s="30"/>
      <c r="EB741" s="30"/>
      <c r="EC741" s="30"/>
      <c r="ED741" s="30"/>
      <c r="EE741" s="30"/>
      <c r="EF741" s="30"/>
      <c r="EG741" s="30"/>
      <c r="EH741" s="30"/>
    </row>
    <row r="742" spans="1:138" ht="14.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  <c r="CC742" s="30"/>
      <c r="CD742" s="30"/>
      <c r="CE742" s="30"/>
      <c r="CF742" s="30"/>
      <c r="CG742" s="30"/>
      <c r="CH742" s="30"/>
      <c r="CI742" s="30"/>
      <c r="CJ742" s="30"/>
      <c r="CK742" s="30"/>
      <c r="CL742" s="30"/>
      <c r="CM742" s="30"/>
      <c r="CN742" s="30"/>
      <c r="CO742" s="30"/>
      <c r="CP742" s="30"/>
      <c r="CQ742" s="30"/>
      <c r="CR742" s="30"/>
      <c r="CS742" s="30"/>
      <c r="CT742" s="30"/>
      <c r="CU742" s="30"/>
      <c r="CV742" s="30"/>
      <c r="CW742" s="30"/>
      <c r="CX742" s="30"/>
      <c r="CY742" s="30"/>
      <c r="CZ742" s="30"/>
      <c r="DA742" s="30"/>
      <c r="DB742" s="30"/>
      <c r="DC742" s="30"/>
      <c r="DD742" s="30"/>
      <c r="DE742" s="30"/>
      <c r="DF742" s="30"/>
      <c r="DG742" s="30"/>
      <c r="DH742" s="30"/>
      <c r="DI742" s="30"/>
      <c r="DJ742" s="30"/>
      <c r="DK742" s="30"/>
      <c r="DL742" s="30"/>
      <c r="DM742" s="30"/>
      <c r="DN742" s="30"/>
      <c r="DO742" s="30"/>
      <c r="DP742" s="30"/>
      <c r="DQ742" s="30"/>
      <c r="DR742" s="30"/>
      <c r="DS742" s="30"/>
      <c r="DT742" s="30"/>
      <c r="DU742" s="30"/>
      <c r="DV742" s="30"/>
      <c r="DW742" s="30"/>
      <c r="DX742" s="30"/>
      <c r="DY742" s="30"/>
      <c r="DZ742" s="30"/>
      <c r="EA742" s="30"/>
      <c r="EB742" s="30"/>
      <c r="EC742" s="30"/>
      <c r="ED742" s="30"/>
      <c r="EE742" s="30"/>
      <c r="EF742" s="30"/>
      <c r="EG742" s="30"/>
      <c r="EH742" s="30"/>
    </row>
    <row r="743" spans="1:138" ht="14.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30"/>
      <c r="BY743" s="30"/>
      <c r="BZ743" s="30"/>
      <c r="CA743" s="30"/>
      <c r="CB743" s="30"/>
      <c r="CC743" s="30"/>
      <c r="CD743" s="30"/>
      <c r="CE743" s="30"/>
      <c r="CF743" s="30"/>
      <c r="CG743" s="30"/>
      <c r="CH743" s="30"/>
      <c r="CI743" s="30"/>
      <c r="CJ743" s="30"/>
      <c r="CK743" s="30"/>
      <c r="CL743" s="30"/>
      <c r="CM743" s="30"/>
      <c r="CN743" s="30"/>
      <c r="CO743" s="30"/>
      <c r="CP743" s="30"/>
      <c r="CQ743" s="30"/>
      <c r="CR743" s="30"/>
      <c r="CS743" s="30"/>
      <c r="CT743" s="30"/>
      <c r="CU743" s="30"/>
      <c r="CV743" s="30"/>
      <c r="CW743" s="30"/>
      <c r="CX743" s="30"/>
      <c r="CY743" s="30"/>
      <c r="CZ743" s="30"/>
      <c r="DA743" s="30"/>
      <c r="DB743" s="30"/>
      <c r="DC743" s="30"/>
      <c r="DD743" s="30"/>
      <c r="DE743" s="30"/>
      <c r="DF743" s="30"/>
      <c r="DG743" s="30"/>
      <c r="DH743" s="30"/>
      <c r="DI743" s="30"/>
      <c r="DJ743" s="30"/>
      <c r="DK743" s="30"/>
      <c r="DL743" s="30"/>
      <c r="DM743" s="30"/>
      <c r="DN743" s="30"/>
      <c r="DO743" s="30"/>
      <c r="DP743" s="30"/>
      <c r="DQ743" s="30"/>
      <c r="DR743" s="30"/>
      <c r="DS743" s="30"/>
      <c r="DT743" s="30"/>
      <c r="DU743" s="30"/>
      <c r="DV743" s="30"/>
      <c r="DW743" s="30"/>
      <c r="DX743" s="30"/>
      <c r="DY743" s="30"/>
      <c r="DZ743" s="30"/>
      <c r="EA743" s="30"/>
      <c r="EB743" s="30"/>
      <c r="EC743" s="30"/>
      <c r="ED743" s="30"/>
      <c r="EE743" s="30"/>
      <c r="EF743" s="30"/>
      <c r="EG743" s="30"/>
      <c r="EH743" s="30"/>
    </row>
    <row r="744" spans="1:138" ht="14.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  <c r="CE744" s="30"/>
      <c r="CF744" s="30"/>
      <c r="CG744" s="30"/>
      <c r="CH744" s="30"/>
      <c r="CI744" s="30"/>
      <c r="CJ744" s="30"/>
      <c r="CK744" s="30"/>
      <c r="CL744" s="30"/>
      <c r="CM744" s="30"/>
      <c r="CN744" s="30"/>
      <c r="CO744" s="30"/>
      <c r="CP744" s="30"/>
      <c r="CQ744" s="30"/>
      <c r="CR744" s="30"/>
      <c r="CS744" s="30"/>
      <c r="CT744" s="30"/>
      <c r="CU744" s="30"/>
      <c r="CV744" s="30"/>
      <c r="CW744" s="30"/>
      <c r="CX744" s="30"/>
      <c r="CY744" s="30"/>
      <c r="CZ744" s="30"/>
      <c r="DA744" s="30"/>
      <c r="DB744" s="30"/>
      <c r="DC744" s="30"/>
      <c r="DD744" s="30"/>
      <c r="DE744" s="30"/>
      <c r="DF744" s="30"/>
      <c r="DG744" s="30"/>
      <c r="DH744" s="30"/>
      <c r="DI744" s="30"/>
      <c r="DJ744" s="30"/>
      <c r="DK744" s="30"/>
      <c r="DL744" s="30"/>
      <c r="DM744" s="30"/>
      <c r="DN744" s="30"/>
      <c r="DO744" s="30"/>
      <c r="DP744" s="30"/>
      <c r="DQ744" s="30"/>
      <c r="DR744" s="30"/>
      <c r="DS744" s="30"/>
      <c r="DT744" s="30"/>
      <c r="DU744" s="30"/>
      <c r="DV744" s="30"/>
      <c r="DW744" s="30"/>
      <c r="DX744" s="30"/>
      <c r="DY744" s="30"/>
      <c r="DZ744" s="30"/>
      <c r="EA744" s="30"/>
      <c r="EB744" s="30"/>
      <c r="EC744" s="30"/>
      <c r="ED744" s="30"/>
      <c r="EE744" s="30"/>
      <c r="EF744" s="30"/>
      <c r="EG744" s="30"/>
      <c r="EH744" s="30"/>
    </row>
    <row r="745" spans="1:138" ht="14.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  <c r="CE745" s="30"/>
      <c r="CF745" s="30"/>
      <c r="CG745" s="30"/>
      <c r="CH745" s="30"/>
      <c r="CI745" s="30"/>
      <c r="CJ745" s="30"/>
      <c r="CK745" s="30"/>
      <c r="CL745" s="30"/>
      <c r="CM745" s="30"/>
      <c r="CN745" s="30"/>
      <c r="CO745" s="30"/>
      <c r="CP745" s="30"/>
      <c r="CQ745" s="30"/>
      <c r="CR745" s="30"/>
      <c r="CS745" s="30"/>
      <c r="CT745" s="30"/>
      <c r="CU745" s="30"/>
      <c r="CV745" s="30"/>
      <c r="CW745" s="30"/>
      <c r="CX745" s="30"/>
      <c r="CY745" s="30"/>
      <c r="CZ745" s="30"/>
      <c r="DA745" s="30"/>
      <c r="DB745" s="30"/>
      <c r="DC745" s="30"/>
      <c r="DD745" s="30"/>
      <c r="DE745" s="30"/>
      <c r="DF745" s="30"/>
      <c r="DG745" s="30"/>
      <c r="DH745" s="30"/>
      <c r="DI745" s="30"/>
      <c r="DJ745" s="30"/>
      <c r="DK745" s="30"/>
      <c r="DL745" s="30"/>
      <c r="DM745" s="30"/>
      <c r="DN745" s="30"/>
      <c r="DO745" s="30"/>
      <c r="DP745" s="30"/>
      <c r="DQ745" s="30"/>
      <c r="DR745" s="30"/>
      <c r="DS745" s="30"/>
      <c r="DT745" s="30"/>
      <c r="DU745" s="30"/>
      <c r="DV745" s="30"/>
      <c r="DW745" s="30"/>
      <c r="DX745" s="30"/>
      <c r="DY745" s="30"/>
      <c r="DZ745" s="30"/>
      <c r="EA745" s="30"/>
      <c r="EB745" s="30"/>
      <c r="EC745" s="30"/>
      <c r="ED745" s="30"/>
      <c r="EE745" s="30"/>
      <c r="EF745" s="30"/>
      <c r="EG745" s="30"/>
      <c r="EH745" s="30"/>
    </row>
    <row r="746" spans="1:138" ht="14.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0"/>
      <c r="BX746" s="30"/>
      <c r="BY746" s="30"/>
      <c r="BZ746" s="30"/>
      <c r="CA746" s="30"/>
      <c r="CB746" s="30"/>
      <c r="CC746" s="30"/>
      <c r="CD746" s="30"/>
      <c r="CE746" s="30"/>
      <c r="CF746" s="30"/>
      <c r="CG746" s="30"/>
      <c r="CH746" s="30"/>
      <c r="CI746" s="30"/>
      <c r="CJ746" s="30"/>
      <c r="CK746" s="30"/>
      <c r="CL746" s="30"/>
      <c r="CM746" s="30"/>
      <c r="CN746" s="30"/>
      <c r="CO746" s="30"/>
      <c r="CP746" s="30"/>
      <c r="CQ746" s="30"/>
      <c r="CR746" s="30"/>
      <c r="CS746" s="30"/>
      <c r="CT746" s="30"/>
      <c r="CU746" s="30"/>
      <c r="CV746" s="30"/>
      <c r="CW746" s="30"/>
      <c r="CX746" s="30"/>
      <c r="CY746" s="30"/>
      <c r="CZ746" s="30"/>
      <c r="DA746" s="30"/>
      <c r="DB746" s="30"/>
      <c r="DC746" s="30"/>
      <c r="DD746" s="30"/>
      <c r="DE746" s="30"/>
      <c r="DF746" s="30"/>
      <c r="DG746" s="30"/>
      <c r="DH746" s="30"/>
      <c r="DI746" s="30"/>
      <c r="DJ746" s="30"/>
      <c r="DK746" s="30"/>
      <c r="DL746" s="30"/>
      <c r="DM746" s="30"/>
      <c r="DN746" s="30"/>
      <c r="DO746" s="30"/>
      <c r="DP746" s="30"/>
      <c r="DQ746" s="30"/>
      <c r="DR746" s="30"/>
      <c r="DS746" s="30"/>
      <c r="DT746" s="30"/>
      <c r="DU746" s="30"/>
      <c r="DV746" s="30"/>
      <c r="DW746" s="30"/>
      <c r="DX746" s="30"/>
      <c r="DY746" s="30"/>
      <c r="DZ746" s="30"/>
      <c r="EA746" s="30"/>
      <c r="EB746" s="30"/>
      <c r="EC746" s="30"/>
      <c r="ED746" s="30"/>
      <c r="EE746" s="30"/>
      <c r="EF746" s="30"/>
      <c r="EG746" s="30"/>
      <c r="EH746" s="30"/>
    </row>
    <row r="747" spans="1:138" ht="14.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30"/>
      <c r="BY747" s="30"/>
      <c r="BZ747" s="30"/>
      <c r="CA747" s="30"/>
      <c r="CB747" s="30"/>
      <c r="CC747" s="30"/>
      <c r="CD747" s="30"/>
      <c r="CE747" s="30"/>
      <c r="CF747" s="30"/>
      <c r="CG747" s="30"/>
      <c r="CH747" s="30"/>
      <c r="CI747" s="30"/>
      <c r="CJ747" s="30"/>
      <c r="CK747" s="30"/>
      <c r="CL747" s="30"/>
      <c r="CM747" s="30"/>
      <c r="CN747" s="30"/>
      <c r="CO747" s="30"/>
      <c r="CP747" s="30"/>
      <c r="CQ747" s="30"/>
      <c r="CR747" s="30"/>
      <c r="CS747" s="30"/>
      <c r="CT747" s="30"/>
      <c r="CU747" s="30"/>
      <c r="CV747" s="30"/>
      <c r="CW747" s="30"/>
      <c r="CX747" s="30"/>
      <c r="CY747" s="30"/>
      <c r="CZ747" s="30"/>
      <c r="DA747" s="30"/>
      <c r="DB747" s="30"/>
      <c r="DC747" s="30"/>
      <c r="DD747" s="30"/>
      <c r="DE747" s="30"/>
      <c r="DF747" s="30"/>
      <c r="DG747" s="30"/>
      <c r="DH747" s="30"/>
      <c r="DI747" s="30"/>
      <c r="DJ747" s="30"/>
      <c r="DK747" s="30"/>
      <c r="DL747" s="30"/>
      <c r="DM747" s="30"/>
      <c r="DN747" s="30"/>
      <c r="DO747" s="30"/>
      <c r="DP747" s="30"/>
      <c r="DQ747" s="30"/>
      <c r="DR747" s="30"/>
      <c r="DS747" s="30"/>
      <c r="DT747" s="30"/>
      <c r="DU747" s="30"/>
      <c r="DV747" s="30"/>
      <c r="DW747" s="30"/>
      <c r="DX747" s="30"/>
      <c r="DY747" s="30"/>
      <c r="DZ747" s="30"/>
      <c r="EA747" s="30"/>
      <c r="EB747" s="30"/>
      <c r="EC747" s="30"/>
      <c r="ED747" s="30"/>
      <c r="EE747" s="30"/>
      <c r="EF747" s="30"/>
      <c r="EG747" s="30"/>
      <c r="EH747" s="30"/>
    </row>
    <row r="748" spans="1:138" ht="14.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0"/>
      <c r="BX748" s="30"/>
      <c r="BY748" s="30"/>
      <c r="BZ748" s="30"/>
      <c r="CA748" s="30"/>
      <c r="CB748" s="30"/>
      <c r="CC748" s="30"/>
      <c r="CD748" s="30"/>
      <c r="CE748" s="30"/>
      <c r="CF748" s="30"/>
      <c r="CG748" s="30"/>
      <c r="CH748" s="30"/>
      <c r="CI748" s="30"/>
      <c r="CJ748" s="30"/>
      <c r="CK748" s="30"/>
      <c r="CL748" s="30"/>
      <c r="CM748" s="30"/>
      <c r="CN748" s="30"/>
      <c r="CO748" s="30"/>
      <c r="CP748" s="30"/>
      <c r="CQ748" s="30"/>
      <c r="CR748" s="30"/>
      <c r="CS748" s="30"/>
      <c r="CT748" s="30"/>
      <c r="CU748" s="30"/>
      <c r="CV748" s="30"/>
      <c r="CW748" s="30"/>
      <c r="CX748" s="30"/>
      <c r="CY748" s="30"/>
      <c r="CZ748" s="30"/>
      <c r="DA748" s="30"/>
      <c r="DB748" s="30"/>
      <c r="DC748" s="30"/>
      <c r="DD748" s="30"/>
      <c r="DE748" s="30"/>
      <c r="DF748" s="30"/>
      <c r="DG748" s="30"/>
      <c r="DH748" s="30"/>
      <c r="DI748" s="30"/>
      <c r="DJ748" s="30"/>
      <c r="DK748" s="30"/>
      <c r="DL748" s="30"/>
      <c r="DM748" s="30"/>
      <c r="DN748" s="30"/>
      <c r="DO748" s="30"/>
      <c r="DP748" s="30"/>
      <c r="DQ748" s="30"/>
      <c r="DR748" s="30"/>
      <c r="DS748" s="30"/>
      <c r="DT748" s="30"/>
      <c r="DU748" s="30"/>
      <c r="DV748" s="30"/>
      <c r="DW748" s="30"/>
      <c r="DX748" s="30"/>
      <c r="DY748" s="30"/>
      <c r="DZ748" s="30"/>
      <c r="EA748" s="30"/>
      <c r="EB748" s="30"/>
      <c r="EC748" s="30"/>
      <c r="ED748" s="30"/>
      <c r="EE748" s="30"/>
      <c r="EF748" s="30"/>
      <c r="EG748" s="30"/>
      <c r="EH748" s="30"/>
    </row>
    <row r="749" spans="1:138" ht="14.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30"/>
      <c r="BY749" s="30"/>
      <c r="BZ749" s="30"/>
      <c r="CA749" s="30"/>
      <c r="CB749" s="30"/>
      <c r="CC749" s="30"/>
      <c r="CD749" s="30"/>
      <c r="CE749" s="30"/>
      <c r="CF749" s="30"/>
      <c r="CG749" s="30"/>
      <c r="CH749" s="30"/>
      <c r="CI749" s="30"/>
      <c r="CJ749" s="30"/>
      <c r="CK749" s="30"/>
      <c r="CL749" s="30"/>
      <c r="CM749" s="30"/>
      <c r="CN749" s="30"/>
      <c r="CO749" s="30"/>
      <c r="CP749" s="30"/>
      <c r="CQ749" s="30"/>
      <c r="CR749" s="30"/>
      <c r="CS749" s="30"/>
      <c r="CT749" s="30"/>
      <c r="CU749" s="30"/>
      <c r="CV749" s="30"/>
      <c r="CW749" s="30"/>
      <c r="CX749" s="30"/>
      <c r="CY749" s="30"/>
      <c r="CZ749" s="30"/>
      <c r="DA749" s="30"/>
      <c r="DB749" s="30"/>
      <c r="DC749" s="30"/>
      <c r="DD749" s="30"/>
      <c r="DE749" s="30"/>
      <c r="DF749" s="30"/>
      <c r="DG749" s="30"/>
      <c r="DH749" s="30"/>
      <c r="DI749" s="30"/>
      <c r="DJ749" s="30"/>
      <c r="DK749" s="30"/>
      <c r="DL749" s="30"/>
      <c r="DM749" s="30"/>
      <c r="DN749" s="30"/>
      <c r="DO749" s="30"/>
      <c r="DP749" s="30"/>
      <c r="DQ749" s="30"/>
      <c r="DR749" s="30"/>
      <c r="DS749" s="30"/>
      <c r="DT749" s="30"/>
      <c r="DU749" s="30"/>
      <c r="DV749" s="30"/>
      <c r="DW749" s="30"/>
      <c r="DX749" s="30"/>
      <c r="DY749" s="30"/>
      <c r="DZ749" s="30"/>
      <c r="EA749" s="30"/>
      <c r="EB749" s="30"/>
      <c r="EC749" s="30"/>
      <c r="ED749" s="30"/>
      <c r="EE749" s="30"/>
      <c r="EF749" s="30"/>
      <c r="EG749" s="30"/>
      <c r="EH749" s="30"/>
    </row>
    <row r="750" spans="1:138" ht="14.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  <c r="BS750" s="30"/>
      <c r="BT750" s="30"/>
      <c r="BU750" s="30"/>
      <c r="BV750" s="30"/>
      <c r="BW750" s="30"/>
      <c r="BX750" s="30"/>
      <c r="BY750" s="30"/>
      <c r="BZ750" s="30"/>
      <c r="CA750" s="30"/>
      <c r="CB750" s="30"/>
      <c r="CC750" s="30"/>
      <c r="CD750" s="30"/>
      <c r="CE750" s="30"/>
      <c r="CF750" s="30"/>
      <c r="CG750" s="30"/>
      <c r="CH750" s="30"/>
      <c r="CI750" s="30"/>
      <c r="CJ750" s="30"/>
      <c r="CK750" s="30"/>
      <c r="CL750" s="30"/>
      <c r="CM750" s="30"/>
      <c r="CN750" s="30"/>
      <c r="CO750" s="30"/>
      <c r="CP750" s="30"/>
      <c r="CQ750" s="30"/>
      <c r="CR750" s="30"/>
      <c r="CS750" s="30"/>
      <c r="CT750" s="30"/>
      <c r="CU750" s="30"/>
      <c r="CV750" s="30"/>
      <c r="CW750" s="30"/>
      <c r="CX750" s="30"/>
      <c r="CY750" s="30"/>
      <c r="CZ750" s="30"/>
      <c r="DA750" s="30"/>
      <c r="DB750" s="30"/>
      <c r="DC750" s="30"/>
      <c r="DD750" s="30"/>
      <c r="DE750" s="30"/>
      <c r="DF750" s="30"/>
      <c r="DG750" s="30"/>
      <c r="DH750" s="30"/>
      <c r="DI750" s="30"/>
      <c r="DJ750" s="30"/>
      <c r="DK750" s="30"/>
      <c r="DL750" s="30"/>
      <c r="DM750" s="30"/>
      <c r="DN750" s="30"/>
      <c r="DO750" s="30"/>
      <c r="DP750" s="30"/>
      <c r="DQ750" s="30"/>
      <c r="DR750" s="30"/>
      <c r="DS750" s="30"/>
      <c r="DT750" s="30"/>
      <c r="DU750" s="30"/>
      <c r="DV750" s="30"/>
      <c r="DW750" s="30"/>
      <c r="DX750" s="30"/>
      <c r="DY750" s="30"/>
      <c r="DZ750" s="30"/>
      <c r="EA750" s="30"/>
      <c r="EB750" s="30"/>
      <c r="EC750" s="30"/>
      <c r="ED750" s="30"/>
      <c r="EE750" s="30"/>
      <c r="EF750" s="30"/>
      <c r="EG750" s="30"/>
      <c r="EH750" s="30"/>
    </row>
    <row r="751" spans="1:138" ht="14.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  <c r="BS751" s="30"/>
      <c r="BT751" s="30"/>
      <c r="BU751" s="30"/>
      <c r="BV751" s="30"/>
      <c r="BW751" s="30"/>
      <c r="BX751" s="30"/>
      <c r="BY751" s="30"/>
      <c r="BZ751" s="30"/>
      <c r="CA751" s="30"/>
      <c r="CB751" s="30"/>
      <c r="CC751" s="30"/>
      <c r="CD751" s="30"/>
      <c r="CE751" s="30"/>
      <c r="CF751" s="30"/>
      <c r="CG751" s="30"/>
      <c r="CH751" s="30"/>
      <c r="CI751" s="30"/>
      <c r="CJ751" s="30"/>
      <c r="CK751" s="30"/>
      <c r="CL751" s="30"/>
      <c r="CM751" s="30"/>
      <c r="CN751" s="30"/>
      <c r="CO751" s="30"/>
      <c r="CP751" s="30"/>
      <c r="CQ751" s="30"/>
      <c r="CR751" s="30"/>
      <c r="CS751" s="30"/>
      <c r="CT751" s="30"/>
      <c r="CU751" s="30"/>
      <c r="CV751" s="30"/>
      <c r="CW751" s="30"/>
      <c r="CX751" s="30"/>
      <c r="CY751" s="30"/>
      <c r="CZ751" s="30"/>
      <c r="DA751" s="30"/>
      <c r="DB751" s="30"/>
      <c r="DC751" s="30"/>
      <c r="DD751" s="30"/>
      <c r="DE751" s="30"/>
      <c r="DF751" s="30"/>
      <c r="DG751" s="30"/>
      <c r="DH751" s="30"/>
      <c r="DI751" s="30"/>
      <c r="DJ751" s="30"/>
      <c r="DK751" s="30"/>
      <c r="DL751" s="30"/>
      <c r="DM751" s="30"/>
      <c r="DN751" s="30"/>
      <c r="DO751" s="30"/>
      <c r="DP751" s="30"/>
      <c r="DQ751" s="30"/>
      <c r="DR751" s="30"/>
      <c r="DS751" s="30"/>
      <c r="DT751" s="30"/>
      <c r="DU751" s="30"/>
      <c r="DV751" s="30"/>
      <c r="DW751" s="30"/>
      <c r="DX751" s="30"/>
      <c r="DY751" s="30"/>
      <c r="DZ751" s="30"/>
      <c r="EA751" s="30"/>
      <c r="EB751" s="30"/>
      <c r="EC751" s="30"/>
      <c r="ED751" s="30"/>
      <c r="EE751" s="30"/>
      <c r="EF751" s="30"/>
      <c r="EG751" s="30"/>
      <c r="EH751" s="30"/>
    </row>
    <row r="752" spans="1:138" ht="14.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  <c r="CE752" s="30"/>
      <c r="CF752" s="30"/>
      <c r="CG752" s="30"/>
      <c r="CH752" s="30"/>
      <c r="CI752" s="30"/>
      <c r="CJ752" s="30"/>
      <c r="CK752" s="30"/>
      <c r="CL752" s="30"/>
      <c r="CM752" s="30"/>
      <c r="CN752" s="30"/>
      <c r="CO752" s="30"/>
      <c r="CP752" s="30"/>
      <c r="CQ752" s="30"/>
      <c r="CR752" s="30"/>
      <c r="CS752" s="30"/>
      <c r="CT752" s="30"/>
      <c r="CU752" s="30"/>
      <c r="CV752" s="30"/>
      <c r="CW752" s="30"/>
      <c r="CX752" s="30"/>
      <c r="CY752" s="30"/>
      <c r="CZ752" s="30"/>
      <c r="DA752" s="30"/>
      <c r="DB752" s="30"/>
      <c r="DC752" s="30"/>
      <c r="DD752" s="30"/>
      <c r="DE752" s="30"/>
      <c r="DF752" s="30"/>
      <c r="DG752" s="30"/>
      <c r="DH752" s="30"/>
      <c r="DI752" s="30"/>
      <c r="DJ752" s="30"/>
      <c r="DK752" s="30"/>
      <c r="DL752" s="30"/>
      <c r="DM752" s="30"/>
      <c r="DN752" s="30"/>
      <c r="DO752" s="30"/>
      <c r="DP752" s="30"/>
      <c r="DQ752" s="30"/>
      <c r="DR752" s="30"/>
      <c r="DS752" s="30"/>
      <c r="DT752" s="30"/>
      <c r="DU752" s="30"/>
      <c r="DV752" s="30"/>
      <c r="DW752" s="30"/>
      <c r="DX752" s="30"/>
      <c r="DY752" s="30"/>
      <c r="DZ752" s="30"/>
      <c r="EA752" s="30"/>
      <c r="EB752" s="30"/>
      <c r="EC752" s="30"/>
      <c r="ED752" s="30"/>
      <c r="EE752" s="30"/>
      <c r="EF752" s="30"/>
      <c r="EG752" s="30"/>
      <c r="EH752" s="30"/>
    </row>
    <row r="753" spans="1:138" ht="14.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  <c r="BS753" s="30"/>
      <c r="BT753" s="30"/>
      <c r="BU753" s="30"/>
      <c r="BV753" s="30"/>
      <c r="BW753" s="30"/>
      <c r="BX753" s="30"/>
      <c r="BY753" s="30"/>
      <c r="BZ753" s="30"/>
      <c r="CA753" s="30"/>
      <c r="CB753" s="30"/>
      <c r="CC753" s="30"/>
      <c r="CD753" s="30"/>
      <c r="CE753" s="30"/>
      <c r="CF753" s="30"/>
      <c r="CG753" s="30"/>
      <c r="CH753" s="30"/>
      <c r="CI753" s="30"/>
      <c r="CJ753" s="30"/>
      <c r="CK753" s="30"/>
      <c r="CL753" s="30"/>
      <c r="CM753" s="30"/>
      <c r="CN753" s="30"/>
      <c r="CO753" s="30"/>
      <c r="CP753" s="30"/>
      <c r="CQ753" s="30"/>
      <c r="CR753" s="30"/>
      <c r="CS753" s="30"/>
      <c r="CT753" s="30"/>
      <c r="CU753" s="30"/>
      <c r="CV753" s="30"/>
      <c r="CW753" s="30"/>
      <c r="CX753" s="30"/>
      <c r="CY753" s="30"/>
      <c r="CZ753" s="30"/>
      <c r="DA753" s="30"/>
      <c r="DB753" s="30"/>
      <c r="DC753" s="30"/>
      <c r="DD753" s="30"/>
      <c r="DE753" s="30"/>
      <c r="DF753" s="30"/>
      <c r="DG753" s="30"/>
      <c r="DH753" s="30"/>
      <c r="DI753" s="30"/>
      <c r="DJ753" s="30"/>
      <c r="DK753" s="30"/>
      <c r="DL753" s="30"/>
      <c r="DM753" s="30"/>
      <c r="DN753" s="30"/>
      <c r="DO753" s="30"/>
      <c r="DP753" s="30"/>
      <c r="DQ753" s="30"/>
      <c r="DR753" s="30"/>
      <c r="DS753" s="30"/>
      <c r="DT753" s="30"/>
      <c r="DU753" s="30"/>
      <c r="DV753" s="30"/>
      <c r="DW753" s="30"/>
      <c r="DX753" s="30"/>
      <c r="DY753" s="30"/>
      <c r="DZ753" s="30"/>
      <c r="EA753" s="30"/>
      <c r="EB753" s="30"/>
      <c r="EC753" s="30"/>
      <c r="ED753" s="30"/>
      <c r="EE753" s="30"/>
      <c r="EF753" s="30"/>
      <c r="EG753" s="30"/>
      <c r="EH753" s="30"/>
    </row>
    <row r="754" spans="1:138" ht="14.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  <c r="CE754" s="30"/>
      <c r="CF754" s="30"/>
      <c r="CG754" s="30"/>
      <c r="CH754" s="30"/>
      <c r="CI754" s="30"/>
      <c r="CJ754" s="30"/>
      <c r="CK754" s="30"/>
      <c r="CL754" s="30"/>
      <c r="CM754" s="30"/>
      <c r="CN754" s="30"/>
      <c r="CO754" s="30"/>
      <c r="CP754" s="30"/>
      <c r="CQ754" s="30"/>
      <c r="CR754" s="30"/>
      <c r="CS754" s="30"/>
      <c r="CT754" s="30"/>
      <c r="CU754" s="30"/>
      <c r="CV754" s="30"/>
      <c r="CW754" s="30"/>
      <c r="CX754" s="30"/>
      <c r="CY754" s="30"/>
      <c r="CZ754" s="30"/>
      <c r="DA754" s="30"/>
      <c r="DB754" s="30"/>
      <c r="DC754" s="30"/>
      <c r="DD754" s="30"/>
      <c r="DE754" s="30"/>
      <c r="DF754" s="30"/>
      <c r="DG754" s="30"/>
      <c r="DH754" s="30"/>
      <c r="DI754" s="30"/>
      <c r="DJ754" s="30"/>
      <c r="DK754" s="30"/>
      <c r="DL754" s="30"/>
      <c r="DM754" s="30"/>
      <c r="DN754" s="30"/>
      <c r="DO754" s="30"/>
      <c r="DP754" s="30"/>
      <c r="DQ754" s="30"/>
      <c r="DR754" s="30"/>
      <c r="DS754" s="30"/>
      <c r="DT754" s="30"/>
      <c r="DU754" s="30"/>
      <c r="DV754" s="30"/>
      <c r="DW754" s="30"/>
      <c r="DX754" s="30"/>
      <c r="DY754" s="30"/>
      <c r="DZ754" s="30"/>
      <c r="EA754" s="30"/>
      <c r="EB754" s="30"/>
      <c r="EC754" s="30"/>
      <c r="ED754" s="30"/>
      <c r="EE754" s="30"/>
      <c r="EF754" s="30"/>
      <c r="EG754" s="30"/>
      <c r="EH754" s="30"/>
    </row>
    <row r="755" spans="1:138" ht="14.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  <c r="BS755" s="30"/>
      <c r="BT755" s="30"/>
      <c r="BU755" s="30"/>
      <c r="BV755" s="30"/>
      <c r="BW755" s="30"/>
      <c r="BX755" s="30"/>
      <c r="BY755" s="30"/>
      <c r="BZ755" s="30"/>
      <c r="CA755" s="30"/>
      <c r="CB755" s="30"/>
      <c r="CC755" s="30"/>
      <c r="CD755" s="30"/>
      <c r="CE755" s="30"/>
      <c r="CF755" s="30"/>
      <c r="CG755" s="30"/>
      <c r="CH755" s="30"/>
      <c r="CI755" s="30"/>
      <c r="CJ755" s="30"/>
      <c r="CK755" s="30"/>
      <c r="CL755" s="30"/>
      <c r="CM755" s="30"/>
      <c r="CN755" s="30"/>
      <c r="CO755" s="30"/>
      <c r="CP755" s="30"/>
      <c r="CQ755" s="30"/>
      <c r="CR755" s="30"/>
      <c r="CS755" s="30"/>
      <c r="CT755" s="30"/>
      <c r="CU755" s="30"/>
      <c r="CV755" s="30"/>
      <c r="CW755" s="30"/>
      <c r="CX755" s="30"/>
      <c r="CY755" s="30"/>
      <c r="CZ755" s="30"/>
      <c r="DA755" s="30"/>
      <c r="DB755" s="30"/>
      <c r="DC755" s="30"/>
      <c r="DD755" s="30"/>
      <c r="DE755" s="30"/>
      <c r="DF755" s="30"/>
      <c r="DG755" s="30"/>
      <c r="DH755" s="30"/>
      <c r="DI755" s="30"/>
      <c r="DJ755" s="30"/>
      <c r="DK755" s="30"/>
      <c r="DL755" s="30"/>
      <c r="DM755" s="30"/>
      <c r="DN755" s="30"/>
      <c r="DO755" s="30"/>
      <c r="DP755" s="30"/>
      <c r="DQ755" s="30"/>
      <c r="DR755" s="30"/>
      <c r="DS755" s="30"/>
      <c r="DT755" s="30"/>
      <c r="DU755" s="30"/>
      <c r="DV755" s="30"/>
      <c r="DW755" s="30"/>
      <c r="DX755" s="30"/>
      <c r="DY755" s="30"/>
      <c r="DZ755" s="30"/>
      <c r="EA755" s="30"/>
      <c r="EB755" s="30"/>
      <c r="EC755" s="30"/>
      <c r="ED755" s="30"/>
      <c r="EE755" s="30"/>
      <c r="EF755" s="30"/>
      <c r="EG755" s="30"/>
      <c r="EH755" s="30"/>
    </row>
    <row r="756" spans="1:138" ht="14.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  <c r="BS756" s="30"/>
      <c r="BT756" s="30"/>
      <c r="BU756" s="30"/>
      <c r="BV756" s="30"/>
      <c r="BW756" s="30"/>
      <c r="BX756" s="30"/>
      <c r="BY756" s="30"/>
      <c r="BZ756" s="30"/>
      <c r="CA756" s="30"/>
      <c r="CB756" s="30"/>
      <c r="CC756" s="30"/>
      <c r="CD756" s="30"/>
      <c r="CE756" s="30"/>
      <c r="CF756" s="30"/>
      <c r="CG756" s="30"/>
      <c r="CH756" s="30"/>
      <c r="CI756" s="30"/>
      <c r="CJ756" s="30"/>
      <c r="CK756" s="30"/>
      <c r="CL756" s="30"/>
      <c r="CM756" s="30"/>
      <c r="CN756" s="30"/>
      <c r="CO756" s="30"/>
      <c r="CP756" s="30"/>
      <c r="CQ756" s="30"/>
      <c r="CR756" s="30"/>
      <c r="CS756" s="30"/>
      <c r="CT756" s="30"/>
      <c r="CU756" s="30"/>
      <c r="CV756" s="30"/>
      <c r="CW756" s="30"/>
      <c r="CX756" s="30"/>
      <c r="CY756" s="30"/>
      <c r="CZ756" s="30"/>
      <c r="DA756" s="30"/>
      <c r="DB756" s="30"/>
      <c r="DC756" s="30"/>
      <c r="DD756" s="30"/>
      <c r="DE756" s="30"/>
      <c r="DF756" s="30"/>
      <c r="DG756" s="30"/>
      <c r="DH756" s="30"/>
      <c r="DI756" s="30"/>
      <c r="DJ756" s="30"/>
      <c r="DK756" s="30"/>
      <c r="DL756" s="30"/>
      <c r="DM756" s="30"/>
      <c r="DN756" s="30"/>
      <c r="DO756" s="30"/>
      <c r="DP756" s="30"/>
      <c r="DQ756" s="30"/>
      <c r="DR756" s="30"/>
      <c r="DS756" s="30"/>
      <c r="DT756" s="30"/>
      <c r="DU756" s="30"/>
      <c r="DV756" s="30"/>
      <c r="DW756" s="30"/>
      <c r="DX756" s="30"/>
      <c r="DY756" s="30"/>
      <c r="DZ756" s="30"/>
      <c r="EA756" s="30"/>
      <c r="EB756" s="30"/>
      <c r="EC756" s="30"/>
      <c r="ED756" s="30"/>
      <c r="EE756" s="30"/>
      <c r="EF756" s="30"/>
      <c r="EG756" s="30"/>
      <c r="EH756" s="30"/>
    </row>
    <row r="757" spans="1:138" ht="14.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  <c r="BS757" s="30"/>
      <c r="BT757" s="30"/>
      <c r="BU757" s="30"/>
      <c r="BV757" s="30"/>
      <c r="BW757" s="30"/>
      <c r="BX757" s="30"/>
      <c r="BY757" s="30"/>
      <c r="BZ757" s="30"/>
      <c r="CA757" s="30"/>
      <c r="CB757" s="30"/>
      <c r="CC757" s="30"/>
      <c r="CD757" s="30"/>
      <c r="CE757" s="30"/>
      <c r="CF757" s="30"/>
      <c r="CG757" s="30"/>
      <c r="CH757" s="30"/>
      <c r="CI757" s="30"/>
      <c r="CJ757" s="30"/>
      <c r="CK757" s="30"/>
      <c r="CL757" s="30"/>
      <c r="CM757" s="30"/>
      <c r="CN757" s="30"/>
      <c r="CO757" s="30"/>
      <c r="CP757" s="30"/>
      <c r="CQ757" s="30"/>
      <c r="CR757" s="30"/>
      <c r="CS757" s="30"/>
      <c r="CT757" s="30"/>
      <c r="CU757" s="30"/>
      <c r="CV757" s="30"/>
      <c r="CW757" s="30"/>
      <c r="CX757" s="30"/>
      <c r="CY757" s="30"/>
      <c r="CZ757" s="30"/>
      <c r="DA757" s="30"/>
      <c r="DB757" s="30"/>
      <c r="DC757" s="30"/>
      <c r="DD757" s="30"/>
      <c r="DE757" s="30"/>
      <c r="DF757" s="30"/>
      <c r="DG757" s="30"/>
      <c r="DH757" s="30"/>
      <c r="DI757" s="30"/>
      <c r="DJ757" s="30"/>
      <c r="DK757" s="30"/>
      <c r="DL757" s="30"/>
      <c r="DM757" s="30"/>
      <c r="DN757" s="30"/>
      <c r="DO757" s="30"/>
      <c r="DP757" s="30"/>
      <c r="DQ757" s="30"/>
      <c r="DR757" s="30"/>
      <c r="DS757" s="30"/>
      <c r="DT757" s="30"/>
      <c r="DU757" s="30"/>
      <c r="DV757" s="30"/>
      <c r="DW757" s="30"/>
      <c r="DX757" s="30"/>
      <c r="DY757" s="30"/>
      <c r="DZ757" s="30"/>
      <c r="EA757" s="30"/>
      <c r="EB757" s="30"/>
      <c r="EC757" s="30"/>
      <c r="ED757" s="30"/>
      <c r="EE757" s="30"/>
      <c r="EF757" s="30"/>
      <c r="EG757" s="30"/>
      <c r="EH757" s="30"/>
    </row>
    <row r="758" spans="1:138" ht="14.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  <c r="BS758" s="30"/>
      <c r="BT758" s="30"/>
      <c r="BU758" s="30"/>
      <c r="BV758" s="30"/>
      <c r="BW758" s="30"/>
      <c r="BX758" s="30"/>
      <c r="BY758" s="30"/>
      <c r="BZ758" s="30"/>
      <c r="CA758" s="30"/>
      <c r="CB758" s="30"/>
      <c r="CC758" s="30"/>
      <c r="CD758" s="30"/>
      <c r="CE758" s="30"/>
      <c r="CF758" s="30"/>
      <c r="CG758" s="30"/>
      <c r="CH758" s="30"/>
      <c r="CI758" s="30"/>
      <c r="CJ758" s="30"/>
      <c r="CK758" s="30"/>
      <c r="CL758" s="30"/>
      <c r="CM758" s="30"/>
      <c r="CN758" s="30"/>
      <c r="CO758" s="30"/>
      <c r="CP758" s="30"/>
      <c r="CQ758" s="30"/>
      <c r="CR758" s="30"/>
      <c r="CS758" s="30"/>
      <c r="CT758" s="30"/>
      <c r="CU758" s="30"/>
      <c r="CV758" s="30"/>
      <c r="CW758" s="30"/>
      <c r="CX758" s="30"/>
      <c r="CY758" s="30"/>
      <c r="CZ758" s="30"/>
      <c r="DA758" s="30"/>
      <c r="DB758" s="30"/>
      <c r="DC758" s="30"/>
      <c r="DD758" s="30"/>
      <c r="DE758" s="30"/>
      <c r="DF758" s="30"/>
      <c r="DG758" s="30"/>
      <c r="DH758" s="30"/>
      <c r="DI758" s="30"/>
      <c r="DJ758" s="30"/>
      <c r="DK758" s="30"/>
      <c r="DL758" s="30"/>
      <c r="DM758" s="30"/>
      <c r="DN758" s="30"/>
      <c r="DO758" s="30"/>
      <c r="DP758" s="30"/>
      <c r="DQ758" s="30"/>
      <c r="DR758" s="30"/>
      <c r="DS758" s="30"/>
      <c r="DT758" s="30"/>
      <c r="DU758" s="30"/>
      <c r="DV758" s="30"/>
      <c r="DW758" s="30"/>
      <c r="DX758" s="30"/>
      <c r="DY758" s="30"/>
      <c r="DZ758" s="30"/>
      <c r="EA758" s="30"/>
      <c r="EB758" s="30"/>
      <c r="EC758" s="30"/>
      <c r="ED758" s="30"/>
      <c r="EE758" s="30"/>
      <c r="EF758" s="30"/>
      <c r="EG758" s="30"/>
      <c r="EH758" s="30"/>
    </row>
    <row r="759" spans="1:138" ht="14.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  <c r="CC759" s="30"/>
      <c r="CD759" s="30"/>
      <c r="CE759" s="30"/>
      <c r="CF759" s="30"/>
      <c r="CG759" s="30"/>
      <c r="CH759" s="30"/>
      <c r="CI759" s="30"/>
      <c r="CJ759" s="30"/>
      <c r="CK759" s="30"/>
      <c r="CL759" s="30"/>
      <c r="CM759" s="30"/>
      <c r="CN759" s="30"/>
      <c r="CO759" s="30"/>
      <c r="CP759" s="30"/>
      <c r="CQ759" s="30"/>
      <c r="CR759" s="30"/>
      <c r="CS759" s="30"/>
      <c r="CT759" s="30"/>
      <c r="CU759" s="30"/>
      <c r="CV759" s="30"/>
      <c r="CW759" s="30"/>
      <c r="CX759" s="30"/>
      <c r="CY759" s="30"/>
      <c r="CZ759" s="30"/>
      <c r="DA759" s="30"/>
      <c r="DB759" s="30"/>
      <c r="DC759" s="30"/>
      <c r="DD759" s="30"/>
      <c r="DE759" s="30"/>
      <c r="DF759" s="30"/>
      <c r="DG759" s="30"/>
      <c r="DH759" s="30"/>
      <c r="DI759" s="30"/>
      <c r="DJ759" s="30"/>
      <c r="DK759" s="30"/>
      <c r="DL759" s="30"/>
      <c r="DM759" s="30"/>
      <c r="DN759" s="30"/>
      <c r="DO759" s="30"/>
      <c r="DP759" s="30"/>
      <c r="DQ759" s="30"/>
      <c r="DR759" s="30"/>
      <c r="DS759" s="30"/>
      <c r="DT759" s="30"/>
      <c r="DU759" s="30"/>
      <c r="DV759" s="30"/>
      <c r="DW759" s="30"/>
      <c r="DX759" s="30"/>
      <c r="DY759" s="30"/>
      <c r="DZ759" s="30"/>
      <c r="EA759" s="30"/>
      <c r="EB759" s="30"/>
      <c r="EC759" s="30"/>
      <c r="ED759" s="30"/>
      <c r="EE759" s="30"/>
      <c r="EF759" s="30"/>
      <c r="EG759" s="30"/>
      <c r="EH759" s="30"/>
    </row>
    <row r="760" spans="1:138" ht="14.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  <c r="BU760" s="30"/>
      <c r="BV760" s="30"/>
      <c r="BW760" s="30"/>
      <c r="BX760" s="30"/>
      <c r="BY760" s="30"/>
      <c r="BZ760" s="30"/>
      <c r="CA760" s="30"/>
      <c r="CB760" s="30"/>
      <c r="CC760" s="30"/>
      <c r="CD760" s="30"/>
      <c r="CE760" s="30"/>
      <c r="CF760" s="30"/>
      <c r="CG760" s="30"/>
      <c r="CH760" s="30"/>
      <c r="CI760" s="30"/>
      <c r="CJ760" s="30"/>
      <c r="CK760" s="30"/>
      <c r="CL760" s="30"/>
      <c r="CM760" s="30"/>
      <c r="CN760" s="30"/>
      <c r="CO760" s="30"/>
      <c r="CP760" s="30"/>
      <c r="CQ760" s="30"/>
      <c r="CR760" s="30"/>
      <c r="CS760" s="30"/>
      <c r="CT760" s="30"/>
      <c r="CU760" s="30"/>
      <c r="CV760" s="30"/>
      <c r="CW760" s="30"/>
      <c r="CX760" s="30"/>
      <c r="CY760" s="30"/>
      <c r="CZ760" s="30"/>
      <c r="DA760" s="30"/>
      <c r="DB760" s="30"/>
      <c r="DC760" s="30"/>
      <c r="DD760" s="30"/>
      <c r="DE760" s="30"/>
      <c r="DF760" s="30"/>
      <c r="DG760" s="30"/>
      <c r="DH760" s="30"/>
      <c r="DI760" s="30"/>
      <c r="DJ760" s="30"/>
      <c r="DK760" s="30"/>
      <c r="DL760" s="30"/>
      <c r="DM760" s="30"/>
      <c r="DN760" s="30"/>
      <c r="DO760" s="30"/>
      <c r="DP760" s="30"/>
      <c r="DQ760" s="30"/>
      <c r="DR760" s="30"/>
      <c r="DS760" s="30"/>
      <c r="DT760" s="30"/>
      <c r="DU760" s="30"/>
      <c r="DV760" s="30"/>
      <c r="DW760" s="30"/>
      <c r="DX760" s="30"/>
      <c r="DY760" s="30"/>
      <c r="DZ760" s="30"/>
      <c r="EA760" s="30"/>
      <c r="EB760" s="30"/>
      <c r="EC760" s="30"/>
      <c r="ED760" s="30"/>
      <c r="EE760" s="30"/>
      <c r="EF760" s="30"/>
      <c r="EG760" s="30"/>
      <c r="EH760" s="30"/>
    </row>
    <row r="761" spans="1:138" ht="14.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  <c r="CE761" s="30"/>
      <c r="CF761" s="30"/>
      <c r="CG761" s="30"/>
      <c r="CH761" s="30"/>
      <c r="CI761" s="30"/>
      <c r="CJ761" s="30"/>
      <c r="CK761" s="30"/>
      <c r="CL761" s="30"/>
      <c r="CM761" s="30"/>
      <c r="CN761" s="30"/>
      <c r="CO761" s="30"/>
      <c r="CP761" s="30"/>
      <c r="CQ761" s="30"/>
      <c r="CR761" s="30"/>
      <c r="CS761" s="30"/>
      <c r="CT761" s="30"/>
      <c r="CU761" s="30"/>
      <c r="CV761" s="30"/>
      <c r="CW761" s="30"/>
      <c r="CX761" s="30"/>
      <c r="CY761" s="30"/>
      <c r="CZ761" s="30"/>
      <c r="DA761" s="30"/>
      <c r="DB761" s="30"/>
      <c r="DC761" s="30"/>
      <c r="DD761" s="30"/>
      <c r="DE761" s="30"/>
      <c r="DF761" s="30"/>
      <c r="DG761" s="30"/>
      <c r="DH761" s="30"/>
      <c r="DI761" s="30"/>
      <c r="DJ761" s="30"/>
      <c r="DK761" s="30"/>
      <c r="DL761" s="30"/>
      <c r="DM761" s="30"/>
      <c r="DN761" s="30"/>
      <c r="DO761" s="30"/>
      <c r="DP761" s="30"/>
      <c r="DQ761" s="30"/>
      <c r="DR761" s="30"/>
      <c r="DS761" s="30"/>
      <c r="DT761" s="30"/>
      <c r="DU761" s="30"/>
      <c r="DV761" s="30"/>
      <c r="DW761" s="30"/>
      <c r="DX761" s="30"/>
      <c r="DY761" s="30"/>
      <c r="DZ761" s="30"/>
      <c r="EA761" s="30"/>
      <c r="EB761" s="30"/>
      <c r="EC761" s="30"/>
      <c r="ED761" s="30"/>
      <c r="EE761" s="30"/>
      <c r="EF761" s="30"/>
      <c r="EG761" s="30"/>
      <c r="EH761" s="30"/>
    </row>
    <row r="762" spans="1:138" ht="14.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  <c r="BS762" s="30"/>
      <c r="BT762" s="30"/>
      <c r="BU762" s="30"/>
      <c r="BV762" s="30"/>
      <c r="BW762" s="30"/>
      <c r="BX762" s="30"/>
      <c r="BY762" s="30"/>
      <c r="BZ762" s="30"/>
      <c r="CA762" s="30"/>
      <c r="CB762" s="30"/>
      <c r="CC762" s="30"/>
      <c r="CD762" s="30"/>
      <c r="CE762" s="30"/>
      <c r="CF762" s="30"/>
      <c r="CG762" s="30"/>
      <c r="CH762" s="30"/>
      <c r="CI762" s="30"/>
      <c r="CJ762" s="30"/>
      <c r="CK762" s="30"/>
      <c r="CL762" s="30"/>
      <c r="CM762" s="30"/>
      <c r="CN762" s="30"/>
      <c r="CO762" s="30"/>
      <c r="CP762" s="30"/>
      <c r="CQ762" s="30"/>
      <c r="CR762" s="30"/>
      <c r="CS762" s="30"/>
      <c r="CT762" s="30"/>
      <c r="CU762" s="30"/>
      <c r="CV762" s="30"/>
      <c r="CW762" s="30"/>
      <c r="CX762" s="30"/>
      <c r="CY762" s="30"/>
      <c r="CZ762" s="30"/>
      <c r="DA762" s="30"/>
      <c r="DB762" s="30"/>
      <c r="DC762" s="30"/>
      <c r="DD762" s="30"/>
      <c r="DE762" s="30"/>
      <c r="DF762" s="30"/>
      <c r="DG762" s="30"/>
      <c r="DH762" s="30"/>
      <c r="DI762" s="30"/>
      <c r="DJ762" s="30"/>
      <c r="DK762" s="30"/>
      <c r="DL762" s="30"/>
      <c r="DM762" s="30"/>
      <c r="DN762" s="30"/>
      <c r="DO762" s="30"/>
      <c r="DP762" s="30"/>
      <c r="DQ762" s="30"/>
      <c r="DR762" s="30"/>
      <c r="DS762" s="30"/>
      <c r="DT762" s="30"/>
      <c r="DU762" s="30"/>
      <c r="DV762" s="30"/>
      <c r="DW762" s="30"/>
      <c r="DX762" s="30"/>
      <c r="DY762" s="30"/>
      <c r="DZ762" s="30"/>
      <c r="EA762" s="30"/>
      <c r="EB762" s="30"/>
      <c r="EC762" s="30"/>
      <c r="ED762" s="30"/>
      <c r="EE762" s="30"/>
      <c r="EF762" s="30"/>
      <c r="EG762" s="30"/>
      <c r="EH762" s="30"/>
    </row>
    <row r="763" spans="1:138" ht="14.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0"/>
      <c r="CF763" s="30"/>
      <c r="CG763" s="30"/>
      <c r="CH763" s="30"/>
      <c r="CI763" s="30"/>
      <c r="CJ763" s="30"/>
      <c r="CK763" s="30"/>
      <c r="CL763" s="30"/>
      <c r="CM763" s="30"/>
      <c r="CN763" s="30"/>
      <c r="CO763" s="30"/>
      <c r="CP763" s="30"/>
      <c r="CQ763" s="30"/>
      <c r="CR763" s="30"/>
      <c r="CS763" s="30"/>
      <c r="CT763" s="30"/>
      <c r="CU763" s="30"/>
      <c r="CV763" s="30"/>
      <c r="CW763" s="30"/>
      <c r="CX763" s="30"/>
      <c r="CY763" s="30"/>
      <c r="CZ763" s="30"/>
      <c r="DA763" s="30"/>
      <c r="DB763" s="30"/>
      <c r="DC763" s="30"/>
      <c r="DD763" s="30"/>
      <c r="DE763" s="30"/>
      <c r="DF763" s="30"/>
      <c r="DG763" s="30"/>
      <c r="DH763" s="30"/>
      <c r="DI763" s="30"/>
      <c r="DJ763" s="30"/>
      <c r="DK763" s="30"/>
      <c r="DL763" s="30"/>
      <c r="DM763" s="30"/>
      <c r="DN763" s="30"/>
      <c r="DO763" s="30"/>
      <c r="DP763" s="30"/>
      <c r="DQ763" s="30"/>
      <c r="DR763" s="30"/>
      <c r="DS763" s="30"/>
      <c r="DT763" s="30"/>
      <c r="DU763" s="30"/>
      <c r="DV763" s="30"/>
      <c r="DW763" s="30"/>
      <c r="DX763" s="30"/>
      <c r="DY763" s="30"/>
      <c r="DZ763" s="30"/>
      <c r="EA763" s="30"/>
      <c r="EB763" s="30"/>
      <c r="EC763" s="30"/>
      <c r="ED763" s="30"/>
      <c r="EE763" s="30"/>
      <c r="EF763" s="30"/>
      <c r="EG763" s="30"/>
      <c r="EH763" s="30"/>
    </row>
    <row r="764" spans="1:138" ht="14.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  <c r="BR764" s="30"/>
      <c r="BS764" s="30"/>
      <c r="BT764" s="30"/>
      <c r="BU764" s="30"/>
      <c r="BV764" s="30"/>
      <c r="BW764" s="30"/>
      <c r="BX764" s="30"/>
      <c r="BY764" s="30"/>
      <c r="BZ764" s="30"/>
      <c r="CA764" s="30"/>
      <c r="CB764" s="30"/>
      <c r="CC764" s="30"/>
      <c r="CD764" s="30"/>
      <c r="CE764" s="30"/>
      <c r="CF764" s="30"/>
      <c r="CG764" s="30"/>
      <c r="CH764" s="30"/>
      <c r="CI764" s="30"/>
      <c r="CJ764" s="30"/>
      <c r="CK764" s="30"/>
      <c r="CL764" s="30"/>
      <c r="CM764" s="30"/>
      <c r="CN764" s="30"/>
      <c r="CO764" s="30"/>
      <c r="CP764" s="30"/>
      <c r="CQ764" s="30"/>
      <c r="CR764" s="30"/>
      <c r="CS764" s="30"/>
      <c r="CT764" s="30"/>
      <c r="CU764" s="30"/>
      <c r="CV764" s="30"/>
      <c r="CW764" s="30"/>
      <c r="CX764" s="30"/>
      <c r="CY764" s="30"/>
      <c r="CZ764" s="30"/>
      <c r="DA764" s="30"/>
      <c r="DB764" s="30"/>
      <c r="DC764" s="30"/>
      <c r="DD764" s="30"/>
      <c r="DE764" s="30"/>
      <c r="DF764" s="30"/>
      <c r="DG764" s="30"/>
      <c r="DH764" s="30"/>
      <c r="DI764" s="30"/>
      <c r="DJ764" s="30"/>
      <c r="DK764" s="30"/>
      <c r="DL764" s="30"/>
      <c r="DM764" s="30"/>
      <c r="DN764" s="30"/>
      <c r="DO764" s="30"/>
      <c r="DP764" s="30"/>
      <c r="DQ764" s="30"/>
      <c r="DR764" s="30"/>
      <c r="DS764" s="30"/>
      <c r="DT764" s="30"/>
      <c r="DU764" s="30"/>
      <c r="DV764" s="30"/>
      <c r="DW764" s="30"/>
      <c r="DX764" s="30"/>
      <c r="DY764" s="30"/>
      <c r="DZ764" s="30"/>
      <c r="EA764" s="30"/>
      <c r="EB764" s="30"/>
      <c r="EC764" s="30"/>
      <c r="ED764" s="30"/>
      <c r="EE764" s="30"/>
      <c r="EF764" s="30"/>
      <c r="EG764" s="30"/>
      <c r="EH764" s="30"/>
    </row>
    <row r="765" spans="1:138" ht="14.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  <c r="BS765" s="30"/>
      <c r="BT765" s="30"/>
      <c r="BU765" s="30"/>
      <c r="BV765" s="30"/>
      <c r="BW765" s="30"/>
      <c r="BX765" s="30"/>
      <c r="BY765" s="30"/>
      <c r="BZ765" s="30"/>
      <c r="CA765" s="30"/>
      <c r="CB765" s="30"/>
      <c r="CC765" s="30"/>
      <c r="CD765" s="30"/>
      <c r="CE765" s="30"/>
      <c r="CF765" s="30"/>
      <c r="CG765" s="30"/>
      <c r="CH765" s="30"/>
      <c r="CI765" s="30"/>
      <c r="CJ765" s="30"/>
      <c r="CK765" s="30"/>
      <c r="CL765" s="30"/>
      <c r="CM765" s="30"/>
      <c r="CN765" s="30"/>
      <c r="CO765" s="30"/>
      <c r="CP765" s="30"/>
      <c r="CQ765" s="30"/>
      <c r="CR765" s="30"/>
      <c r="CS765" s="30"/>
      <c r="CT765" s="30"/>
      <c r="CU765" s="30"/>
      <c r="CV765" s="30"/>
      <c r="CW765" s="30"/>
      <c r="CX765" s="30"/>
      <c r="CY765" s="30"/>
      <c r="CZ765" s="30"/>
      <c r="DA765" s="30"/>
      <c r="DB765" s="30"/>
      <c r="DC765" s="30"/>
      <c r="DD765" s="30"/>
      <c r="DE765" s="30"/>
      <c r="DF765" s="30"/>
      <c r="DG765" s="30"/>
      <c r="DH765" s="30"/>
      <c r="DI765" s="30"/>
      <c r="DJ765" s="30"/>
      <c r="DK765" s="30"/>
      <c r="DL765" s="30"/>
      <c r="DM765" s="30"/>
      <c r="DN765" s="30"/>
      <c r="DO765" s="30"/>
      <c r="DP765" s="30"/>
      <c r="DQ765" s="30"/>
      <c r="DR765" s="30"/>
      <c r="DS765" s="30"/>
      <c r="DT765" s="30"/>
      <c r="DU765" s="30"/>
      <c r="DV765" s="30"/>
      <c r="DW765" s="30"/>
      <c r="DX765" s="30"/>
      <c r="DY765" s="30"/>
      <c r="DZ765" s="30"/>
      <c r="EA765" s="30"/>
      <c r="EB765" s="30"/>
      <c r="EC765" s="30"/>
      <c r="ED765" s="30"/>
      <c r="EE765" s="30"/>
      <c r="EF765" s="30"/>
      <c r="EG765" s="30"/>
      <c r="EH765" s="30"/>
    </row>
    <row r="766" spans="1:138" ht="14.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  <c r="CE766" s="30"/>
      <c r="CF766" s="30"/>
      <c r="CG766" s="30"/>
      <c r="CH766" s="30"/>
      <c r="CI766" s="30"/>
      <c r="CJ766" s="30"/>
      <c r="CK766" s="30"/>
      <c r="CL766" s="30"/>
      <c r="CM766" s="30"/>
      <c r="CN766" s="30"/>
      <c r="CO766" s="30"/>
      <c r="CP766" s="30"/>
      <c r="CQ766" s="30"/>
      <c r="CR766" s="30"/>
      <c r="CS766" s="30"/>
      <c r="CT766" s="30"/>
      <c r="CU766" s="30"/>
      <c r="CV766" s="30"/>
      <c r="CW766" s="30"/>
      <c r="CX766" s="30"/>
      <c r="CY766" s="30"/>
      <c r="CZ766" s="30"/>
      <c r="DA766" s="30"/>
      <c r="DB766" s="30"/>
      <c r="DC766" s="30"/>
      <c r="DD766" s="30"/>
      <c r="DE766" s="30"/>
      <c r="DF766" s="30"/>
      <c r="DG766" s="30"/>
      <c r="DH766" s="30"/>
      <c r="DI766" s="30"/>
      <c r="DJ766" s="30"/>
      <c r="DK766" s="30"/>
      <c r="DL766" s="30"/>
      <c r="DM766" s="30"/>
      <c r="DN766" s="30"/>
      <c r="DO766" s="30"/>
      <c r="DP766" s="30"/>
      <c r="DQ766" s="30"/>
      <c r="DR766" s="30"/>
      <c r="DS766" s="30"/>
      <c r="DT766" s="30"/>
      <c r="DU766" s="30"/>
      <c r="DV766" s="30"/>
      <c r="DW766" s="30"/>
      <c r="DX766" s="30"/>
      <c r="DY766" s="30"/>
      <c r="DZ766" s="30"/>
      <c r="EA766" s="30"/>
      <c r="EB766" s="30"/>
      <c r="EC766" s="30"/>
      <c r="ED766" s="30"/>
      <c r="EE766" s="30"/>
      <c r="EF766" s="30"/>
      <c r="EG766" s="30"/>
      <c r="EH766" s="30"/>
    </row>
    <row r="767" spans="1:138" ht="14.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  <c r="BS767" s="30"/>
      <c r="BT767" s="30"/>
      <c r="BU767" s="30"/>
      <c r="BV767" s="30"/>
      <c r="BW767" s="30"/>
      <c r="BX767" s="30"/>
      <c r="BY767" s="30"/>
      <c r="BZ767" s="30"/>
      <c r="CA767" s="30"/>
      <c r="CB767" s="30"/>
      <c r="CC767" s="30"/>
      <c r="CD767" s="30"/>
      <c r="CE767" s="30"/>
      <c r="CF767" s="30"/>
      <c r="CG767" s="30"/>
      <c r="CH767" s="30"/>
      <c r="CI767" s="30"/>
      <c r="CJ767" s="30"/>
      <c r="CK767" s="30"/>
      <c r="CL767" s="30"/>
      <c r="CM767" s="30"/>
      <c r="CN767" s="30"/>
      <c r="CO767" s="30"/>
      <c r="CP767" s="30"/>
      <c r="CQ767" s="30"/>
      <c r="CR767" s="30"/>
      <c r="CS767" s="30"/>
      <c r="CT767" s="30"/>
      <c r="CU767" s="30"/>
      <c r="CV767" s="30"/>
      <c r="CW767" s="30"/>
      <c r="CX767" s="30"/>
      <c r="CY767" s="30"/>
      <c r="CZ767" s="30"/>
      <c r="DA767" s="30"/>
      <c r="DB767" s="30"/>
      <c r="DC767" s="30"/>
      <c r="DD767" s="30"/>
      <c r="DE767" s="30"/>
      <c r="DF767" s="30"/>
      <c r="DG767" s="30"/>
      <c r="DH767" s="30"/>
      <c r="DI767" s="30"/>
      <c r="DJ767" s="30"/>
      <c r="DK767" s="30"/>
      <c r="DL767" s="30"/>
      <c r="DM767" s="30"/>
      <c r="DN767" s="30"/>
      <c r="DO767" s="30"/>
      <c r="DP767" s="30"/>
      <c r="DQ767" s="30"/>
      <c r="DR767" s="30"/>
      <c r="DS767" s="30"/>
      <c r="DT767" s="30"/>
      <c r="DU767" s="30"/>
      <c r="DV767" s="30"/>
      <c r="DW767" s="30"/>
      <c r="DX767" s="30"/>
      <c r="DY767" s="30"/>
      <c r="DZ767" s="30"/>
      <c r="EA767" s="30"/>
      <c r="EB767" s="30"/>
      <c r="EC767" s="30"/>
      <c r="ED767" s="30"/>
      <c r="EE767" s="30"/>
      <c r="EF767" s="30"/>
      <c r="EG767" s="30"/>
      <c r="EH767" s="30"/>
    </row>
    <row r="768" spans="1:138" ht="14.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  <c r="CE768" s="30"/>
      <c r="CF768" s="30"/>
      <c r="CG768" s="30"/>
      <c r="CH768" s="30"/>
      <c r="CI768" s="30"/>
      <c r="CJ768" s="30"/>
      <c r="CK768" s="30"/>
      <c r="CL768" s="30"/>
      <c r="CM768" s="30"/>
      <c r="CN768" s="30"/>
      <c r="CO768" s="30"/>
      <c r="CP768" s="30"/>
      <c r="CQ768" s="30"/>
      <c r="CR768" s="30"/>
      <c r="CS768" s="30"/>
      <c r="CT768" s="30"/>
      <c r="CU768" s="30"/>
      <c r="CV768" s="30"/>
      <c r="CW768" s="30"/>
      <c r="CX768" s="30"/>
      <c r="CY768" s="30"/>
      <c r="CZ768" s="30"/>
      <c r="DA768" s="30"/>
      <c r="DB768" s="30"/>
      <c r="DC768" s="30"/>
      <c r="DD768" s="30"/>
      <c r="DE768" s="30"/>
      <c r="DF768" s="30"/>
      <c r="DG768" s="30"/>
      <c r="DH768" s="30"/>
      <c r="DI768" s="30"/>
      <c r="DJ768" s="30"/>
      <c r="DK768" s="30"/>
      <c r="DL768" s="30"/>
      <c r="DM768" s="30"/>
      <c r="DN768" s="30"/>
      <c r="DO768" s="30"/>
      <c r="DP768" s="30"/>
      <c r="DQ768" s="30"/>
      <c r="DR768" s="30"/>
      <c r="DS768" s="30"/>
      <c r="DT768" s="30"/>
      <c r="DU768" s="30"/>
      <c r="DV768" s="30"/>
      <c r="DW768" s="30"/>
      <c r="DX768" s="30"/>
      <c r="DY768" s="30"/>
      <c r="DZ768" s="30"/>
      <c r="EA768" s="30"/>
      <c r="EB768" s="30"/>
      <c r="EC768" s="30"/>
      <c r="ED768" s="30"/>
      <c r="EE768" s="30"/>
      <c r="EF768" s="30"/>
      <c r="EG768" s="30"/>
      <c r="EH768" s="30"/>
    </row>
    <row r="769" spans="1:138" ht="14.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  <c r="BS769" s="30"/>
      <c r="BT769" s="30"/>
      <c r="BU769" s="30"/>
      <c r="BV769" s="30"/>
      <c r="BW769" s="30"/>
      <c r="BX769" s="30"/>
      <c r="BY769" s="30"/>
      <c r="BZ769" s="30"/>
      <c r="CA769" s="30"/>
      <c r="CB769" s="30"/>
      <c r="CC769" s="30"/>
      <c r="CD769" s="30"/>
      <c r="CE769" s="30"/>
      <c r="CF769" s="30"/>
      <c r="CG769" s="30"/>
      <c r="CH769" s="30"/>
      <c r="CI769" s="30"/>
      <c r="CJ769" s="30"/>
      <c r="CK769" s="30"/>
      <c r="CL769" s="30"/>
      <c r="CM769" s="30"/>
      <c r="CN769" s="30"/>
      <c r="CO769" s="30"/>
      <c r="CP769" s="30"/>
      <c r="CQ769" s="30"/>
      <c r="CR769" s="30"/>
      <c r="CS769" s="30"/>
      <c r="CT769" s="30"/>
      <c r="CU769" s="30"/>
      <c r="CV769" s="30"/>
      <c r="CW769" s="30"/>
      <c r="CX769" s="30"/>
      <c r="CY769" s="30"/>
      <c r="CZ769" s="30"/>
      <c r="DA769" s="30"/>
      <c r="DB769" s="30"/>
      <c r="DC769" s="30"/>
      <c r="DD769" s="30"/>
      <c r="DE769" s="30"/>
      <c r="DF769" s="30"/>
      <c r="DG769" s="30"/>
      <c r="DH769" s="30"/>
      <c r="DI769" s="30"/>
      <c r="DJ769" s="30"/>
      <c r="DK769" s="30"/>
      <c r="DL769" s="30"/>
      <c r="DM769" s="30"/>
      <c r="DN769" s="30"/>
      <c r="DO769" s="30"/>
      <c r="DP769" s="30"/>
      <c r="DQ769" s="30"/>
      <c r="DR769" s="30"/>
      <c r="DS769" s="30"/>
      <c r="DT769" s="30"/>
      <c r="DU769" s="30"/>
      <c r="DV769" s="30"/>
      <c r="DW769" s="30"/>
      <c r="DX769" s="30"/>
      <c r="DY769" s="30"/>
      <c r="DZ769" s="30"/>
      <c r="EA769" s="30"/>
      <c r="EB769" s="30"/>
      <c r="EC769" s="30"/>
      <c r="ED769" s="30"/>
      <c r="EE769" s="30"/>
      <c r="EF769" s="30"/>
      <c r="EG769" s="30"/>
      <c r="EH769" s="30"/>
    </row>
    <row r="770" spans="1:138" ht="14.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0"/>
      <c r="CF770" s="30"/>
      <c r="CG770" s="30"/>
      <c r="CH770" s="30"/>
      <c r="CI770" s="30"/>
      <c r="CJ770" s="30"/>
      <c r="CK770" s="30"/>
      <c r="CL770" s="30"/>
      <c r="CM770" s="30"/>
      <c r="CN770" s="30"/>
      <c r="CO770" s="30"/>
      <c r="CP770" s="30"/>
      <c r="CQ770" s="30"/>
      <c r="CR770" s="30"/>
      <c r="CS770" s="30"/>
      <c r="CT770" s="30"/>
      <c r="CU770" s="30"/>
      <c r="CV770" s="30"/>
      <c r="CW770" s="30"/>
      <c r="CX770" s="30"/>
      <c r="CY770" s="30"/>
      <c r="CZ770" s="30"/>
      <c r="DA770" s="30"/>
      <c r="DB770" s="30"/>
      <c r="DC770" s="30"/>
      <c r="DD770" s="30"/>
      <c r="DE770" s="30"/>
      <c r="DF770" s="30"/>
      <c r="DG770" s="30"/>
      <c r="DH770" s="30"/>
      <c r="DI770" s="30"/>
      <c r="DJ770" s="30"/>
      <c r="DK770" s="30"/>
      <c r="DL770" s="30"/>
      <c r="DM770" s="30"/>
      <c r="DN770" s="30"/>
      <c r="DO770" s="30"/>
      <c r="DP770" s="30"/>
      <c r="DQ770" s="30"/>
      <c r="DR770" s="30"/>
      <c r="DS770" s="30"/>
      <c r="DT770" s="30"/>
      <c r="DU770" s="30"/>
      <c r="DV770" s="30"/>
      <c r="DW770" s="30"/>
      <c r="DX770" s="30"/>
      <c r="DY770" s="30"/>
      <c r="DZ770" s="30"/>
      <c r="EA770" s="30"/>
      <c r="EB770" s="30"/>
      <c r="EC770" s="30"/>
      <c r="ED770" s="30"/>
      <c r="EE770" s="30"/>
      <c r="EF770" s="30"/>
      <c r="EG770" s="30"/>
      <c r="EH770" s="30"/>
    </row>
    <row r="771" spans="1:138" ht="14.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  <c r="BR771" s="30"/>
      <c r="BS771" s="30"/>
      <c r="BT771" s="30"/>
      <c r="BU771" s="30"/>
      <c r="BV771" s="30"/>
      <c r="BW771" s="30"/>
      <c r="BX771" s="30"/>
      <c r="BY771" s="30"/>
      <c r="BZ771" s="30"/>
      <c r="CA771" s="30"/>
      <c r="CB771" s="30"/>
      <c r="CC771" s="30"/>
      <c r="CD771" s="30"/>
      <c r="CE771" s="30"/>
      <c r="CF771" s="30"/>
      <c r="CG771" s="30"/>
      <c r="CH771" s="30"/>
      <c r="CI771" s="30"/>
      <c r="CJ771" s="30"/>
      <c r="CK771" s="30"/>
      <c r="CL771" s="30"/>
      <c r="CM771" s="30"/>
      <c r="CN771" s="30"/>
      <c r="CO771" s="30"/>
      <c r="CP771" s="30"/>
      <c r="CQ771" s="30"/>
      <c r="CR771" s="30"/>
      <c r="CS771" s="30"/>
      <c r="CT771" s="30"/>
      <c r="CU771" s="30"/>
      <c r="CV771" s="30"/>
      <c r="CW771" s="30"/>
      <c r="CX771" s="30"/>
      <c r="CY771" s="30"/>
      <c r="CZ771" s="30"/>
      <c r="DA771" s="30"/>
      <c r="DB771" s="30"/>
      <c r="DC771" s="30"/>
      <c r="DD771" s="30"/>
      <c r="DE771" s="30"/>
      <c r="DF771" s="30"/>
      <c r="DG771" s="30"/>
      <c r="DH771" s="30"/>
      <c r="DI771" s="30"/>
      <c r="DJ771" s="30"/>
      <c r="DK771" s="30"/>
      <c r="DL771" s="30"/>
      <c r="DM771" s="30"/>
      <c r="DN771" s="30"/>
      <c r="DO771" s="30"/>
      <c r="DP771" s="30"/>
      <c r="DQ771" s="30"/>
      <c r="DR771" s="30"/>
      <c r="DS771" s="30"/>
      <c r="DT771" s="30"/>
      <c r="DU771" s="30"/>
      <c r="DV771" s="30"/>
      <c r="DW771" s="30"/>
      <c r="DX771" s="30"/>
      <c r="DY771" s="30"/>
      <c r="DZ771" s="30"/>
      <c r="EA771" s="30"/>
      <c r="EB771" s="30"/>
      <c r="EC771" s="30"/>
      <c r="ED771" s="30"/>
      <c r="EE771" s="30"/>
      <c r="EF771" s="30"/>
      <c r="EG771" s="30"/>
      <c r="EH771" s="30"/>
    </row>
    <row r="772" spans="1:138" ht="14.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  <c r="CE772" s="30"/>
      <c r="CF772" s="30"/>
      <c r="CG772" s="30"/>
      <c r="CH772" s="30"/>
      <c r="CI772" s="30"/>
      <c r="CJ772" s="30"/>
      <c r="CK772" s="30"/>
      <c r="CL772" s="30"/>
      <c r="CM772" s="30"/>
      <c r="CN772" s="30"/>
      <c r="CO772" s="30"/>
      <c r="CP772" s="30"/>
      <c r="CQ772" s="30"/>
      <c r="CR772" s="30"/>
      <c r="CS772" s="30"/>
      <c r="CT772" s="30"/>
      <c r="CU772" s="30"/>
      <c r="CV772" s="30"/>
      <c r="CW772" s="30"/>
      <c r="CX772" s="30"/>
      <c r="CY772" s="30"/>
      <c r="CZ772" s="30"/>
      <c r="DA772" s="30"/>
      <c r="DB772" s="30"/>
      <c r="DC772" s="30"/>
      <c r="DD772" s="30"/>
      <c r="DE772" s="30"/>
      <c r="DF772" s="30"/>
      <c r="DG772" s="30"/>
      <c r="DH772" s="30"/>
      <c r="DI772" s="30"/>
      <c r="DJ772" s="30"/>
      <c r="DK772" s="30"/>
      <c r="DL772" s="30"/>
      <c r="DM772" s="30"/>
      <c r="DN772" s="30"/>
      <c r="DO772" s="30"/>
      <c r="DP772" s="30"/>
      <c r="DQ772" s="30"/>
      <c r="DR772" s="30"/>
      <c r="DS772" s="30"/>
      <c r="DT772" s="30"/>
      <c r="DU772" s="30"/>
      <c r="DV772" s="30"/>
      <c r="DW772" s="30"/>
      <c r="DX772" s="30"/>
      <c r="DY772" s="30"/>
      <c r="DZ772" s="30"/>
      <c r="EA772" s="30"/>
      <c r="EB772" s="30"/>
      <c r="EC772" s="30"/>
      <c r="ED772" s="30"/>
      <c r="EE772" s="30"/>
      <c r="EF772" s="30"/>
      <c r="EG772" s="30"/>
      <c r="EH772" s="30"/>
    </row>
    <row r="773" spans="1:138" ht="14.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  <c r="BS773" s="30"/>
      <c r="BT773" s="30"/>
      <c r="BU773" s="30"/>
      <c r="BV773" s="30"/>
      <c r="BW773" s="30"/>
      <c r="BX773" s="30"/>
      <c r="BY773" s="30"/>
      <c r="BZ773" s="30"/>
      <c r="CA773" s="30"/>
      <c r="CB773" s="30"/>
      <c r="CC773" s="30"/>
      <c r="CD773" s="30"/>
      <c r="CE773" s="30"/>
      <c r="CF773" s="30"/>
      <c r="CG773" s="30"/>
      <c r="CH773" s="30"/>
      <c r="CI773" s="30"/>
      <c r="CJ773" s="30"/>
      <c r="CK773" s="30"/>
      <c r="CL773" s="30"/>
      <c r="CM773" s="30"/>
      <c r="CN773" s="30"/>
      <c r="CO773" s="30"/>
      <c r="CP773" s="30"/>
      <c r="CQ773" s="30"/>
      <c r="CR773" s="30"/>
      <c r="CS773" s="30"/>
      <c r="CT773" s="30"/>
      <c r="CU773" s="30"/>
      <c r="CV773" s="30"/>
      <c r="CW773" s="30"/>
      <c r="CX773" s="30"/>
      <c r="CY773" s="30"/>
      <c r="CZ773" s="30"/>
      <c r="DA773" s="30"/>
      <c r="DB773" s="30"/>
      <c r="DC773" s="30"/>
      <c r="DD773" s="30"/>
      <c r="DE773" s="30"/>
      <c r="DF773" s="30"/>
      <c r="DG773" s="30"/>
      <c r="DH773" s="30"/>
      <c r="DI773" s="30"/>
      <c r="DJ773" s="30"/>
      <c r="DK773" s="30"/>
      <c r="DL773" s="30"/>
      <c r="DM773" s="30"/>
      <c r="DN773" s="30"/>
      <c r="DO773" s="30"/>
      <c r="DP773" s="30"/>
      <c r="DQ773" s="30"/>
      <c r="DR773" s="30"/>
      <c r="DS773" s="30"/>
      <c r="DT773" s="30"/>
      <c r="DU773" s="30"/>
      <c r="DV773" s="30"/>
      <c r="DW773" s="30"/>
      <c r="DX773" s="30"/>
      <c r="DY773" s="30"/>
      <c r="DZ773" s="30"/>
      <c r="EA773" s="30"/>
      <c r="EB773" s="30"/>
      <c r="EC773" s="30"/>
      <c r="ED773" s="30"/>
      <c r="EE773" s="30"/>
      <c r="EF773" s="30"/>
      <c r="EG773" s="30"/>
      <c r="EH773" s="30"/>
    </row>
    <row r="774" spans="1:138" ht="14.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  <c r="BR774" s="30"/>
      <c r="BS774" s="30"/>
      <c r="BT774" s="30"/>
      <c r="BU774" s="30"/>
      <c r="BV774" s="30"/>
      <c r="BW774" s="30"/>
      <c r="BX774" s="30"/>
      <c r="BY774" s="30"/>
      <c r="BZ774" s="30"/>
      <c r="CA774" s="30"/>
      <c r="CB774" s="30"/>
      <c r="CC774" s="30"/>
      <c r="CD774" s="30"/>
      <c r="CE774" s="30"/>
      <c r="CF774" s="30"/>
      <c r="CG774" s="30"/>
      <c r="CH774" s="30"/>
      <c r="CI774" s="30"/>
      <c r="CJ774" s="30"/>
      <c r="CK774" s="30"/>
      <c r="CL774" s="30"/>
      <c r="CM774" s="30"/>
      <c r="CN774" s="30"/>
      <c r="CO774" s="30"/>
      <c r="CP774" s="30"/>
      <c r="CQ774" s="30"/>
      <c r="CR774" s="30"/>
      <c r="CS774" s="30"/>
      <c r="CT774" s="30"/>
      <c r="CU774" s="30"/>
      <c r="CV774" s="30"/>
      <c r="CW774" s="30"/>
      <c r="CX774" s="30"/>
      <c r="CY774" s="30"/>
      <c r="CZ774" s="30"/>
      <c r="DA774" s="30"/>
      <c r="DB774" s="30"/>
      <c r="DC774" s="30"/>
      <c r="DD774" s="30"/>
      <c r="DE774" s="30"/>
      <c r="DF774" s="30"/>
      <c r="DG774" s="30"/>
      <c r="DH774" s="30"/>
      <c r="DI774" s="30"/>
      <c r="DJ774" s="30"/>
      <c r="DK774" s="30"/>
      <c r="DL774" s="30"/>
      <c r="DM774" s="30"/>
      <c r="DN774" s="30"/>
      <c r="DO774" s="30"/>
      <c r="DP774" s="30"/>
      <c r="DQ774" s="30"/>
      <c r="DR774" s="30"/>
      <c r="DS774" s="30"/>
      <c r="DT774" s="30"/>
      <c r="DU774" s="30"/>
      <c r="DV774" s="30"/>
      <c r="DW774" s="30"/>
      <c r="DX774" s="30"/>
      <c r="DY774" s="30"/>
      <c r="DZ774" s="30"/>
      <c r="EA774" s="30"/>
      <c r="EB774" s="30"/>
      <c r="EC774" s="30"/>
      <c r="ED774" s="30"/>
      <c r="EE774" s="30"/>
      <c r="EF774" s="30"/>
      <c r="EG774" s="30"/>
      <c r="EH774" s="30"/>
    </row>
    <row r="775" spans="1:138" ht="14.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  <c r="BR775" s="30"/>
      <c r="BS775" s="30"/>
      <c r="BT775" s="30"/>
      <c r="BU775" s="30"/>
      <c r="BV775" s="30"/>
      <c r="BW775" s="30"/>
      <c r="BX775" s="30"/>
      <c r="BY775" s="30"/>
      <c r="BZ775" s="30"/>
      <c r="CA775" s="30"/>
      <c r="CB775" s="30"/>
      <c r="CC775" s="30"/>
      <c r="CD775" s="30"/>
      <c r="CE775" s="30"/>
      <c r="CF775" s="30"/>
      <c r="CG775" s="30"/>
      <c r="CH775" s="30"/>
      <c r="CI775" s="30"/>
      <c r="CJ775" s="30"/>
      <c r="CK775" s="30"/>
      <c r="CL775" s="30"/>
      <c r="CM775" s="30"/>
      <c r="CN775" s="30"/>
      <c r="CO775" s="30"/>
      <c r="CP775" s="30"/>
      <c r="CQ775" s="30"/>
      <c r="CR775" s="30"/>
      <c r="CS775" s="30"/>
      <c r="CT775" s="30"/>
      <c r="CU775" s="30"/>
      <c r="CV775" s="30"/>
      <c r="CW775" s="30"/>
      <c r="CX775" s="30"/>
      <c r="CY775" s="30"/>
      <c r="CZ775" s="30"/>
      <c r="DA775" s="30"/>
      <c r="DB775" s="30"/>
      <c r="DC775" s="30"/>
      <c r="DD775" s="30"/>
      <c r="DE775" s="30"/>
      <c r="DF775" s="30"/>
      <c r="DG775" s="30"/>
      <c r="DH775" s="30"/>
      <c r="DI775" s="30"/>
      <c r="DJ775" s="30"/>
      <c r="DK775" s="30"/>
      <c r="DL775" s="30"/>
      <c r="DM775" s="30"/>
      <c r="DN775" s="30"/>
      <c r="DO775" s="30"/>
      <c r="DP775" s="30"/>
      <c r="DQ775" s="30"/>
      <c r="DR775" s="30"/>
      <c r="DS775" s="30"/>
      <c r="DT775" s="30"/>
      <c r="DU775" s="30"/>
      <c r="DV775" s="30"/>
      <c r="DW775" s="30"/>
      <c r="DX775" s="30"/>
      <c r="DY775" s="30"/>
      <c r="DZ775" s="30"/>
      <c r="EA775" s="30"/>
      <c r="EB775" s="30"/>
      <c r="EC775" s="30"/>
      <c r="ED775" s="30"/>
      <c r="EE775" s="30"/>
      <c r="EF775" s="30"/>
      <c r="EG775" s="30"/>
      <c r="EH775" s="30"/>
    </row>
    <row r="776" spans="1:138" ht="14.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  <c r="BR776" s="30"/>
      <c r="BS776" s="30"/>
      <c r="BT776" s="30"/>
      <c r="BU776" s="30"/>
      <c r="BV776" s="30"/>
      <c r="BW776" s="30"/>
      <c r="BX776" s="30"/>
      <c r="BY776" s="30"/>
      <c r="BZ776" s="30"/>
      <c r="CA776" s="30"/>
      <c r="CB776" s="30"/>
      <c r="CC776" s="30"/>
      <c r="CD776" s="30"/>
      <c r="CE776" s="30"/>
      <c r="CF776" s="30"/>
      <c r="CG776" s="30"/>
      <c r="CH776" s="30"/>
      <c r="CI776" s="30"/>
      <c r="CJ776" s="30"/>
      <c r="CK776" s="30"/>
      <c r="CL776" s="30"/>
      <c r="CM776" s="30"/>
      <c r="CN776" s="30"/>
      <c r="CO776" s="30"/>
      <c r="CP776" s="30"/>
      <c r="CQ776" s="30"/>
      <c r="CR776" s="30"/>
      <c r="CS776" s="30"/>
      <c r="CT776" s="30"/>
      <c r="CU776" s="30"/>
      <c r="CV776" s="30"/>
      <c r="CW776" s="30"/>
      <c r="CX776" s="30"/>
      <c r="CY776" s="30"/>
      <c r="CZ776" s="30"/>
      <c r="DA776" s="30"/>
      <c r="DB776" s="30"/>
      <c r="DC776" s="30"/>
      <c r="DD776" s="30"/>
      <c r="DE776" s="30"/>
      <c r="DF776" s="30"/>
      <c r="DG776" s="30"/>
      <c r="DH776" s="30"/>
      <c r="DI776" s="30"/>
      <c r="DJ776" s="30"/>
      <c r="DK776" s="30"/>
      <c r="DL776" s="30"/>
      <c r="DM776" s="30"/>
      <c r="DN776" s="30"/>
      <c r="DO776" s="30"/>
      <c r="DP776" s="30"/>
      <c r="DQ776" s="30"/>
      <c r="DR776" s="30"/>
      <c r="DS776" s="30"/>
      <c r="DT776" s="30"/>
      <c r="DU776" s="30"/>
      <c r="DV776" s="30"/>
      <c r="DW776" s="30"/>
      <c r="DX776" s="30"/>
      <c r="DY776" s="30"/>
      <c r="DZ776" s="30"/>
      <c r="EA776" s="30"/>
      <c r="EB776" s="30"/>
      <c r="EC776" s="30"/>
      <c r="ED776" s="30"/>
      <c r="EE776" s="30"/>
      <c r="EF776" s="30"/>
      <c r="EG776" s="30"/>
      <c r="EH776" s="30"/>
    </row>
    <row r="777" spans="1:138" ht="14.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  <c r="BR777" s="30"/>
      <c r="BS777" s="30"/>
      <c r="BT777" s="30"/>
      <c r="BU777" s="30"/>
      <c r="BV777" s="30"/>
      <c r="BW777" s="30"/>
      <c r="BX777" s="30"/>
      <c r="BY777" s="30"/>
      <c r="BZ777" s="30"/>
      <c r="CA777" s="30"/>
      <c r="CB777" s="30"/>
      <c r="CC777" s="30"/>
      <c r="CD777" s="30"/>
      <c r="CE777" s="30"/>
      <c r="CF777" s="30"/>
      <c r="CG777" s="30"/>
      <c r="CH777" s="30"/>
      <c r="CI777" s="30"/>
      <c r="CJ777" s="30"/>
      <c r="CK777" s="30"/>
      <c r="CL777" s="30"/>
      <c r="CM777" s="30"/>
      <c r="CN777" s="30"/>
      <c r="CO777" s="30"/>
      <c r="CP777" s="30"/>
      <c r="CQ777" s="30"/>
      <c r="CR777" s="30"/>
      <c r="CS777" s="30"/>
      <c r="CT777" s="30"/>
      <c r="CU777" s="30"/>
      <c r="CV777" s="30"/>
      <c r="CW777" s="30"/>
      <c r="CX777" s="30"/>
      <c r="CY777" s="30"/>
      <c r="CZ777" s="30"/>
      <c r="DA777" s="30"/>
      <c r="DB777" s="30"/>
      <c r="DC777" s="30"/>
      <c r="DD777" s="30"/>
      <c r="DE777" s="30"/>
      <c r="DF777" s="30"/>
      <c r="DG777" s="30"/>
      <c r="DH777" s="30"/>
      <c r="DI777" s="30"/>
      <c r="DJ777" s="30"/>
      <c r="DK777" s="30"/>
      <c r="DL777" s="30"/>
      <c r="DM777" s="30"/>
      <c r="DN777" s="30"/>
      <c r="DO777" s="30"/>
      <c r="DP777" s="30"/>
      <c r="DQ777" s="30"/>
      <c r="DR777" s="30"/>
      <c r="DS777" s="30"/>
      <c r="DT777" s="30"/>
      <c r="DU777" s="30"/>
      <c r="DV777" s="30"/>
      <c r="DW777" s="30"/>
      <c r="DX777" s="30"/>
      <c r="DY777" s="30"/>
      <c r="DZ777" s="30"/>
      <c r="EA777" s="30"/>
      <c r="EB777" s="30"/>
      <c r="EC777" s="30"/>
      <c r="ED777" s="30"/>
      <c r="EE777" s="30"/>
      <c r="EF777" s="30"/>
      <c r="EG777" s="30"/>
      <c r="EH777" s="30"/>
    </row>
    <row r="778" spans="1:138" ht="14.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  <c r="BR778" s="30"/>
      <c r="BS778" s="30"/>
      <c r="BT778" s="30"/>
      <c r="BU778" s="30"/>
      <c r="BV778" s="30"/>
      <c r="BW778" s="30"/>
      <c r="BX778" s="30"/>
      <c r="BY778" s="30"/>
      <c r="BZ778" s="30"/>
      <c r="CA778" s="30"/>
      <c r="CB778" s="30"/>
      <c r="CC778" s="30"/>
      <c r="CD778" s="30"/>
      <c r="CE778" s="30"/>
      <c r="CF778" s="30"/>
      <c r="CG778" s="30"/>
      <c r="CH778" s="30"/>
      <c r="CI778" s="30"/>
      <c r="CJ778" s="30"/>
      <c r="CK778" s="30"/>
      <c r="CL778" s="30"/>
      <c r="CM778" s="30"/>
      <c r="CN778" s="30"/>
      <c r="CO778" s="30"/>
      <c r="CP778" s="30"/>
      <c r="CQ778" s="30"/>
      <c r="CR778" s="30"/>
      <c r="CS778" s="30"/>
      <c r="CT778" s="30"/>
      <c r="CU778" s="30"/>
      <c r="CV778" s="30"/>
      <c r="CW778" s="30"/>
      <c r="CX778" s="30"/>
      <c r="CY778" s="30"/>
      <c r="CZ778" s="30"/>
      <c r="DA778" s="30"/>
      <c r="DB778" s="30"/>
      <c r="DC778" s="30"/>
      <c r="DD778" s="30"/>
      <c r="DE778" s="30"/>
      <c r="DF778" s="30"/>
      <c r="DG778" s="30"/>
      <c r="DH778" s="30"/>
      <c r="DI778" s="30"/>
      <c r="DJ778" s="30"/>
      <c r="DK778" s="30"/>
      <c r="DL778" s="30"/>
      <c r="DM778" s="30"/>
      <c r="DN778" s="30"/>
      <c r="DO778" s="30"/>
      <c r="DP778" s="30"/>
      <c r="DQ778" s="30"/>
      <c r="DR778" s="30"/>
      <c r="DS778" s="30"/>
      <c r="DT778" s="30"/>
      <c r="DU778" s="30"/>
      <c r="DV778" s="30"/>
      <c r="DW778" s="30"/>
      <c r="DX778" s="30"/>
      <c r="DY778" s="30"/>
      <c r="DZ778" s="30"/>
      <c r="EA778" s="30"/>
      <c r="EB778" s="30"/>
      <c r="EC778" s="30"/>
      <c r="ED778" s="30"/>
      <c r="EE778" s="30"/>
      <c r="EF778" s="30"/>
      <c r="EG778" s="30"/>
      <c r="EH778" s="30"/>
    </row>
    <row r="779" spans="1:138" ht="14.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  <c r="BS779" s="30"/>
      <c r="BT779" s="30"/>
      <c r="BU779" s="30"/>
      <c r="BV779" s="30"/>
      <c r="BW779" s="30"/>
      <c r="BX779" s="30"/>
      <c r="BY779" s="30"/>
      <c r="BZ779" s="30"/>
      <c r="CA779" s="30"/>
      <c r="CB779" s="30"/>
      <c r="CC779" s="30"/>
      <c r="CD779" s="30"/>
      <c r="CE779" s="30"/>
      <c r="CF779" s="30"/>
      <c r="CG779" s="30"/>
      <c r="CH779" s="30"/>
      <c r="CI779" s="30"/>
      <c r="CJ779" s="30"/>
      <c r="CK779" s="30"/>
      <c r="CL779" s="30"/>
      <c r="CM779" s="30"/>
      <c r="CN779" s="30"/>
      <c r="CO779" s="30"/>
      <c r="CP779" s="30"/>
      <c r="CQ779" s="30"/>
      <c r="CR779" s="30"/>
      <c r="CS779" s="30"/>
      <c r="CT779" s="30"/>
      <c r="CU779" s="30"/>
      <c r="CV779" s="30"/>
      <c r="CW779" s="30"/>
      <c r="CX779" s="30"/>
      <c r="CY779" s="30"/>
      <c r="CZ779" s="30"/>
      <c r="DA779" s="30"/>
      <c r="DB779" s="30"/>
      <c r="DC779" s="30"/>
      <c r="DD779" s="30"/>
      <c r="DE779" s="30"/>
      <c r="DF779" s="30"/>
      <c r="DG779" s="30"/>
      <c r="DH779" s="30"/>
      <c r="DI779" s="30"/>
      <c r="DJ779" s="30"/>
      <c r="DK779" s="30"/>
      <c r="DL779" s="30"/>
      <c r="DM779" s="30"/>
      <c r="DN779" s="30"/>
      <c r="DO779" s="30"/>
      <c r="DP779" s="30"/>
      <c r="DQ779" s="30"/>
      <c r="DR779" s="30"/>
      <c r="DS779" s="30"/>
      <c r="DT779" s="30"/>
      <c r="DU779" s="30"/>
      <c r="DV779" s="30"/>
      <c r="DW779" s="30"/>
      <c r="DX779" s="30"/>
      <c r="DY779" s="30"/>
      <c r="DZ779" s="30"/>
      <c r="EA779" s="30"/>
      <c r="EB779" s="30"/>
      <c r="EC779" s="30"/>
      <c r="ED779" s="30"/>
      <c r="EE779" s="30"/>
      <c r="EF779" s="30"/>
      <c r="EG779" s="30"/>
      <c r="EH779" s="30"/>
    </row>
    <row r="780" spans="1:138" ht="14.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  <c r="BR780" s="30"/>
      <c r="BS780" s="30"/>
      <c r="BT780" s="30"/>
      <c r="BU780" s="30"/>
      <c r="BV780" s="30"/>
      <c r="BW780" s="30"/>
      <c r="BX780" s="30"/>
      <c r="BY780" s="30"/>
      <c r="BZ780" s="30"/>
      <c r="CA780" s="30"/>
      <c r="CB780" s="30"/>
      <c r="CC780" s="30"/>
      <c r="CD780" s="30"/>
      <c r="CE780" s="30"/>
      <c r="CF780" s="30"/>
      <c r="CG780" s="30"/>
      <c r="CH780" s="30"/>
      <c r="CI780" s="30"/>
      <c r="CJ780" s="30"/>
      <c r="CK780" s="30"/>
      <c r="CL780" s="30"/>
      <c r="CM780" s="30"/>
      <c r="CN780" s="30"/>
      <c r="CO780" s="30"/>
      <c r="CP780" s="30"/>
      <c r="CQ780" s="30"/>
      <c r="CR780" s="30"/>
      <c r="CS780" s="30"/>
      <c r="CT780" s="30"/>
      <c r="CU780" s="30"/>
      <c r="CV780" s="30"/>
      <c r="CW780" s="30"/>
      <c r="CX780" s="30"/>
      <c r="CY780" s="30"/>
      <c r="CZ780" s="30"/>
      <c r="DA780" s="30"/>
      <c r="DB780" s="30"/>
      <c r="DC780" s="30"/>
      <c r="DD780" s="30"/>
      <c r="DE780" s="30"/>
      <c r="DF780" s="30"/>
      <c r="DG780" s="30"/>
      <c r="DH780" s="30"/>
      <c r="DI780" s="30"/>
      <c r="DJ780" s="30"/>
      <c r="DK780" s="30"/>
      <c r="DL780" s="30"/>
      <c r="DM780" s="30"/>
      <c r="DN780" s="30"/>
      <c r="DO780" s="30"/>
      <c r="DP780" s="30"/>
      <c r="DQ780" s="30"/>
      <c r="DR780" s="30"/>
      <c r="DS780" s="30"/>
      <c r="DT780" s="30"/>
      <c r="DU780" s="30"/>
      <c r="DV780" s="30"/>
      <c r="DW780" s="30"/>
      <c r="DX780" s="30"/>
      <c r="DY780" s="30"/>
      <c r="DZ780" s="30"/>
      <c r="EA780" s="30"/>
      <c r="EB780" s="30"/>
      <c r="EC780" s="30"/>
      <c r="ED780" s="30"/>
      <c r="EE780" s="30"/>
      <c r="EF780" s="30"/>
      <c r="EG780" s="30"/>
      <c r="EH780" s="30"/>
    </row>
    <row r="781" spans="1:138" ht="14.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30"/>
      <c r="BQ781" s="30"/>
      <c r="BR781" s="30"/>
      <c r="BS781" s="30"/>
      <c r="BT781" s="30"/>
      <c r="BU781" s="30"/>
      <c r="BV781" s="30"/>
      <c r="BW781" s="30"/>
      <c r="BX781" s="30"/>
      <c r="BY781" s="30"/>
      <c r="BZ781" s="30"/>
      <c r="CA781" s="30"/>
      <c r="CB781" s="30"/>
      <c r="CC781" s="30"/>
      <c r="CD781" s="30"/>
      <c r="CE781" s="30"/>
      <c r="CF781" s="30"/>
      <c r="CG781" s="30"/>
      <c r="CH781" s="30"/>
      <c r="CI781" s="30"/>
      <c r="CJ781" s="30"/>
      <c r="CK781" s="30"/>
      <c r="CL781" s="30"/>
      <c r="CM781" s="30"/>
      <c r="CN781" s="30"/>
      <c r="CO781" s="30"/>
      <c r="CP781" s="30"/>
      <c r="CQ781" s="30"/>
      <c r="CR781" s="30"/>
      <c r="CS781" s="30"/>
      <c r="CT781" s="30"/>
      <c r="CU781" s="30"/>
      <c r="CV781" s="30"/>
      <c r="CW781" s="30"/>
      <c r="CX781" s="30"/>
      <c r="CY781" s="30"/>
      <c r="CZ781" s="30"/>
      <c r="DA781" s="30"/>
      <c r="DB781" s="30"/>
      <c r="DC781" s="30"/>
      <c r="DD781" s="30"/>
      <c r="DE781" s="30"/>
      <c r="DF781" s="30"/>
      <c r="DG781" s="30"/>
      <c r="DH781" s="30"/>
      <c r="DI781" s="30"/>
      <c r="DJ781" s="30"/>
      <c r="DK781" s="30"/>
      <c r="DL781" s="30"/>
      <c r="DM781" s="30"/>
      <c r="DN781" s="30"/>
      <c r="DO781" s="30"/>
      <c r="DP781" s="30"/>
      <c r="DQ781" s="30"/>
      <c r="DR781" s="30"/>
      <c r="DS781" s="30"/>
      <c r="DT781" s="30"/>
      <c r="DU781" s="30"/>
      <c r="DV781" s="30"/>
      <c r="DW781" s="30"/>
      <c r="DX781" s="30"/>
      <c r="DY781" s="30"/>
      <c r="DZ781" s="30"/>
      <c r="EA781" s="30"/>
      <c r="EB781" s="30"/>
      <c r="EC781" s="30"/>
      <c r="ED781" s="30"/>
      <c r="EE781" s="30"/>
      <c r="EF781" s="30"/>
      <c r="EG781" s="30"/>
      <c r="EH781" s="30"/>
    </row>
    <row r="782" spans="1:138" ht="14.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30"/>
      <c r="BQ782" s="30"/>
      <c r="BR782" s="30"/>
      <c r="BS782" s="30"/>
      <c r="BT782" s="30"/>
      <c r="BU782" s="30"/>
      <c r="BV782" s="30"/>
      <c r="BW782" s="30"/>
      <c r="BX782" s="30"/>
      <c r="BY782" s="30"/>
      <c r="BZ782" s="30"/>
      <c r="CA782" s="30"/>
      <c r="CB782" s="30"/>
      <c r="CC782" s="30"/>
      <c r="CD782" s="30"/>
      <c r="CE782" s="30"/>
      <c r="CF782" s="30"/>
      <c r="CG782" s="30"/>
      <c r="CH782" s="30"/>
      <c r="CI782" s="30"/>
      <c r="CJ782" s="30"/>
      <c r="CK782" s="30"/>
      <c r="CL782" s="30"/>
      <c r="CM782" s="30"/>
      <c r="CN782" s="30"/>
      <c r="CO782" s="30"/>
      <c r="CP782" s="30"/>
      <c r="CQ782" s="30"/>
      <c r="CR782" s="30"/>
      <c r="CS782" s="30"/>
      <c r="CT782" s="30"/>
      <c r="CU782" s="30"/>
      <c r="CV782" s="30"/>
      <c r="CW782" s="30"/>
      <c r="CX782" s="30"/>
      <c r="CY782" s="30"/>
      <c r="CZ782" s="30"/>
      <c r="DA782" s="30"/>
      <c r="DB782" s="30"/>
      <c r="DC782" s="30"/>
      <c r="DD782" s="30"/>
      <c r="DE782" s="30"/>
      <c r="DF782" s="30"/>
      <c r="DG782" s="30"/>
      <c r="DH782" s="30"/>
      <c r="DI782" s="30"/>
      <c r="DJ782" s="30"/>
      <c r="DK782" s="30"/>
      <c r="DL782" s="30"/>
      <c r="DM782" s="30"/>
      <c r="DN782" s="30"/>
      <c r="DO782" s="30"/>
      <c r="DP782" s="30"/>
      <c r="DQ782" s="30"/>
      <c r="DR782" s="30"/>
      <c r="DS782" s="30"/>
      <c r="DT782" s="30"/>
      <c r="DU782" s="30"/>
      <c r="DV782" s="30"/>
      <c r="DW782" s="30"/>
      <c r="DX782" s="30"/>
      <c r="DY782" s="30"/>
      <c r="DZ782" s="30"/>
      <c r="EA782" s="30"/>
      <c r="EB782" s="30"/>
      <c r="EC782" s="30"/>
      <c r="ED782" s="30"/>
      <c r="EE782" s="30"/>
      <c r="EF782" s="30"/>
      <c r="EG782" s="30"/>
      <c r="EH782" s="30"/>
    </row>
    <row r="783" spans="1:138" ht="14.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  <c r="BR783" s="30"/>
      <c r="BS783" s="30"/>
      <c r="BT783" s="30"/>
      <c r="BU783" s="30"/>
      <c r="BV783" s="30"/>
      <c r="BW783" s="30"/>
      <c r="BX783" s="30"/>
      <c r="BY783" s="30"/>
      <c r="BZ783" s="30"/>
      <c r="CA783" s="30"/>
      <c r="CB783" s="30"/>
      <c r="CC783" s="30"/>
      <c r="CD783" s="30"/>
      <c r="CE783" s="30"/>
      <c r="CF783" s="30"/>
      <c r="CG783" s="30"/>
      <c r="CH783" s="30"/>
      <c r="CI783" s="30"/>
      <c r="CJ783" s="30"/>
      <c r="CK783" s="30"/>
      <c r="CL783" s="30"/>
      <c r="CM783" s="30"/>
      <c r="CN783" s="30"/>
      <c r="CO783" s="30"/>
      <c r="CP783" s="30"/>
      <c r="CQ783" s="30"/>
      <c r="CR783" s="30"/>
      <c r="CS783" s="30"/>
      <c r="CT783" s="30"/>
      <c r="CU783" s="30"/>
      <c r="CV783" s="30"/>
      <c r="CW783" s="30"/>
      <c r="CX783" s="30"/>
      <c r="CY783" s="30"/>
      <c r="CZ783" s="30"/>
      <c r="DA783" s="30"/>
      <c r="DB783" s="30"/>
      <c r="DC783" s="30"/>
      <c r="DD783" s="30"/>
      <c r="DE783" s="30"/>
      <c r="DF783" s="30"/>
      <c r="DG783" s="30"/>
      <c r="DH783" s="30"/>
      <c r="DI783" s="30"/>
      <c r="DJ783" s="30"/>
      <c r="DK783" s="30"/>
      <c r="DL783" s="30"/>
      <c r="DM783" s="30"/>
      <c r="DN783" s="30"/>
      <c r="DO783" s="30"/>
      <c r="DP783" s="30"/>
      <c r="DQ783" s="30"/>
      <c r="DR783" s="30"/>
      <c r="DS783" s="30"/>
      <c r="DT783" s="30"/>
      <c r="DU783" s="30"/>
      <c r="DV783" s="30"/>
      <c r="DW783" s="30"/>
      <c r="DX783" s="30"/>
      <c r="DY783" s="30"/>
      <c r="DZ783" s="30"/>
      <c r="EA783" s="30"/>
      <c r="EB783" s="30"/>
      <c r="EC783" s="30"/>
      <c r="ED783" s="30"/>
      <c r="EE783" s="30"/>
      <c r="EF783" s="30"/>
      <c r="EG783" s="30"/>
      <c r="EH783" s="30"/>
    </row>
    <row r="784" spans="1:138" ht="14.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30"/>
      <c r="BQ784" s="30"/>
      <c r="BR784" s="30"/>
      <c r="BS784" s="30"/>
      <c r="BT784" s="30"/>
      <c r="BU784" s="30"/>
      <c r="BV784" s="30"/>
      <c r="BW784" s="30"/>
      <c r="BX784" s="30"/>
      <c r="BY784" s="30"/>
      <c r="BZ784" s="30"/>
      <c r="CA784" s="30"/>
      <c r="CB784" s="30"/>
      <c r="CC784" s="30"/>
      <c r="CD784" s="30"/>
      <c r="CE784" s="30"/>
      <c r="CF784" s="30"/>
      <c r="CG784" s="30"/>
      <c r="CH784" s="30"/>
      <c r="CI784" s="30"/>
      <c r="CJ784" s="30"/>
      <c r="CK784" s="30"/>
      <c r="CL784" s="30"/>
      <c r="CM784" s="30"/>
      <c r="CN784" s="30"/>
      <c r="CO784" s="30"/>
      <c r="CP784" s="30"/>
      <c r="CQ784" s="30"/>
      <c r="CR784" s="30"/>
      <c r="CS784" s="30"/>
      <c r="CT784" s="30"/>
      <c r="CU784" s="30"/>
      <c r="CV784" s="30"/>
      <c r="CW784" s="30"/>
      <c r="CX784" s="30"/>
      <c r="CY784" s="30"/>
      <c r="CZ784" s="30"/>
      <c r="DA784" s="30"/>
      <c r="DB784" s="30"/>
      <c r="DC784" s="30"/>
      <c r="DD784" s="30"/>
      <c r="DE784" s="30"/>
      <c r="DF784" s="30"/>
      <c r="DG784" s="30"/>
      <c r="DH784" s="30"/>
      <c r="DI784" s="30"/>
      <c r="DJ784" s="30"/>
      <c r="DK784" s="30"/>
      <c r="DL784" s="30"/>
      <c r="DM784" s="30"/>
      <c r="DN784" s="30"/>
      <c r="DO784" s="30"/>
      <c r="DP784" s="30"/>
      <c r="DQ784" s="30"/>
      <c r="DR784" s="30"/>
      <c r="DS784" s="30"/>
      <c r="DT784" s="30"/>
      <c r="DU784" s="30"/>
      <c r="DV784" s="30"/>
      <c r="DW784" s="30"/>
      <c r="DX784" s="30"/>
      <c r="DY784" s="30"/>
      <c r="DZ784" s="30"/>
      <c r="EA784" s="30"/>
      <c r="EB784" s="30"/>
      <c r="EC784" s="30"/>
      <c r="ED784" s="30"/>
      <c r="EE784" s="30"/>
      <c r="EF784" s="30"/>
      <c r="EG784" s="30"/>
      <c r="EH784" s="30"/>
    </row>
    <row r="785" spans="1:138" ht="14.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30"/>
      <c r="BQ785" s="30"/>
      <c r="BR785" s="30"/>
      <c r="BS785" s="30"/>
      <c r="BT785" s="30"/>
      <c r="BU785" s="30"/>
      <c r="BV785" s="30"/>
      <c r="BW785" s="30"/>
      <c r="BX785" s="30"/>
      <c r="BY785" s="30"/>
      <c r="BZ785" s="30"/>
      <c r="CA785" s="30"/>
      <c r="CB785" s="30"/>
      <c r="CC785" s="30"/>
      <c r="CD785" s="30"/>
      <c r="CE785" s="30"/>
      <c r="CF785" s="30"/>
      <c r="CG785" s="30"/>
      <c r="CH785" s="30"/>
      <c r="CI785" s="30"/>
      <c r="CJ785" s="30"/>
      <c r="CK785" s="30"/>
      <c r="CL785" s="30"/>
      <c r="CM785" s="30"/>
      <c r="CN785" s="30"/>
      <c r="CO785" s="30"/>
      <c r="CP785" s="30"/>
      <c r="CQ785" s="30"/>
      <c r="CR785" s="30"/>
      <c r="CS785" s="30"/>
      <c r="CT785" s="30"/>
      <c r="CU785" s="30"/>
      <c r="CV785" s="30"/>
      <c r="CW785" s="30"/>
      <c r="CX785" s="30"/>
      <c r="CY785" s="30"/>
      <c r="CZ785" s="30"/>
      <c r="DA785" s="30"/>
      <c r="DB785" s="30"/>
      <c r="DC785" s="30"/>
      <c r="DD785" s="30"/>
      <c r="DE785" s="30"/>
      <c r="DF785" s="30"/>
      <c r="DG785" s="30"/>
      <c r="DH785" s="30"/>
      <c r="DI785" s="30"/>
      <c r="DJ785" s="30"/>
      <c r="DK785" s="30"/>
      <c r="DL785" s="30"/>
      <c r="DM785" s="30"/>
      <c r="DN785" s="30"/>
      <c r="DO785" s="30"/>
      <c r="DP785" s="30"/>
      <c r="DQ785" s="30"/>
      <c r="DR785" s="30"/>
      <c r="DS785" s="30"/>
      <c r="DT785" s="30"/>
      <c r="DU785" s="30"/>
      <c r="DV785" s="30"/>
      <c r="DW785" s="30"/>
      <c r="DX785" s="30"/>
      <c r="DY785" s="30"/>
      <c r="DZ785" s="30"/>
      <c r="EA785" s="30"/>
      <c r="EB785" s="30"/>
      <c r="EC785" s="30"/>
      <c r="ED785" s="30"/>
      <c r="EE785" s="30"/>
      <c r="EF785" s="30"/>
      <c r="EG785" s="30"/>
      <c r="EH785" s="30"/>
    </row>
    <row r="786" spans="1:138" ht="14.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  <c r="BR786" s="30"/>
      <c r="BS786" s="30"/>
      <c r="BT786" s="30"/>
      <c r="BU786" s="30"/>
      <c r="BV786" s="30"/>
      <c r="BW786" s="30"/>
      <c r="BX786" s="30"/>
      <c r="BY786" s="30"/>
      <c r="BZ786" s="30"/>
      <c r="CA786" s="30"/>
      <c r="CB786" s="30"/>
      <c r="CC786" s="30"/>
      <c r="CD786" s="30"/>
      <c r="CE786" s="30"/>
      <c r="CF786" s="30"/>
      <c r="CG786" s="30"/>
      <c r="CH786" s="30"/>
      <c r="CI786" s="30"/>
      <c r="CJ786" s="30"/>
      <c r="CK786" s="30"/>
      <c r="CL786" s="30"/>
      <c r="CM786" s="30"/>
      <c r="CN786" s="30"/>
      <c r="CO786" s="30"/>
      <c r="CP786" s="30"/>
      <c r="CQ786" s="30"/>
      <c r="CR786" s="30"/>
      <c r="CS786" s="30"/>
      <c r="CT786" s="30"/>
      <c r="CU786" s="30"/>
      <c r="CV786" s="30"/>
      <c r="CW786" s="30"/>
      <c r="CX786" s="30"/>
      <c r="CY786" s="30"/>
      <c r="CZ786" s="30"/>
      <c r="DA786" s="30"/>
      <c r="DB786" s="30"/>
      <c r="DC786" s="30"/>
      <c r="DD786" s="30"/>
      <c r="DE786" s="30"/>
      <c r="DF786" s="30"/>
      <c r="DG786" s="30"/>
      <c r="DH786" s="30"/>
      <c r="DI786" s="30"/>
      <c r="DJ786" s="30"/>
      <c r="DK786" s="30"/>
      <c r="DL786" s="30"/>
      <c r="DM786" s="30"/>
      <c r="DN786" s="30"/>
      <c r="DO786" s="30"/>
      <c r="DP786" s="30"/>
      <c r="DQ786" s="30"/>
      <c r="DR786" s="30"/>
      <c r="DS786" s="30"/>
      <c r="DT786" s="30"/>
      <c r="DU786" s="30"/>
      <c r="DV786" s="30"/>
      <c r="DW786" s="30"/>
      <c r="DX786" s="30"/>
      <c r="DY786" s="30"/>
      <c r="DZ786" s="30"/>
      <c r="EA786" s="30"/>
      <c r="EB786" s="30"/>
      <c r="EC786" s="30"/>
      <c r="ED786" s="30"/>
      <c r="EE786" s="30"/>
      <c r="EF786" s="30"/>
      <c r="EG786" s="30"/>
      <c r="EH786" s="30"/>
    </row>
    <row r="787" spans="1:138" ht="14.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  <c r="BS787" s="30"/>
      <c r="BT787" s="30"/>
      <c r="BU787" s="30"/>
      <c r="BV787" s="30"/>
      <c r="BW787" s="30"/>
      <c r="BX787" s="30"/>
      <c r="BY787" s="30"/>
      <c r="BZ787" s="30"/>
      <c r="CA787" s="30"/>
      <c r="CB787" s="30"/>
      <c r="CC787" s="30"/>
      <c r="CD787" s="30"/>
      <c r="CE787" s="30"/>
      <c r="CF787" s="30"/>
      <c r="CG787" s="30"/>
      <c r="CH787" s="30"/>
      <c r="CI787" s="30"/>
      <c r="CJ787" s="30"/>
      <c r="CK787" s="30"/>
      <c r="CL787" s="30"/>
      <c r="CM787" s="30"/>
      <c r="CN787" s="30"/>
      <c r="CO787" s="30"/>
      <c r="CP787" s="30"/>
      <c r="CQ787" s="30"/>
      <c r="CR787" s="30"/>
      <c r="CS787" s="30"/>
      <c r="CT787" s="30"/>
      <c r="CU787" s="30"/>
      <c r="CV787" s="30"/>
      <c r="CW787" s="30"/>
      <c r="CX787" s="30"/>
      <c r="CY787" s="30"/>
      <c r="CZ787" s="30"/>
      <c r="DA787" s="30"/>
      <c r="DB787" s="30"/>
      <c r="DC787" s="30"/>
      <c r="DD787" s="30"/>
      <c r="DE787" s="30"/>
      <c r="DF787" s="30"/>
      <c r="DG787" s="30"/>
      <c r="DH787" s="30"/>
      <c r="DI787" s="30"/>
      <c r="DJ787" s="30"/>
      <c r="DK787" s="30"/>
      <c r="DL787" s="30"/>
      <c r="DM787" s="30"/>
      <c r="DN787" s="30"/>
      <c r="DO787" s="30"/>
      <c r="DP787" s="30"/>
      <c r="DQ787" s="30"/>
      <c r="DR787" s="30"/>
      <c r="DS787" s="30"/>
      <c r="DT787" s="30"/>
      <c r="DU787" s="30"/>
      <c r="DV787" s="30"/>
      <c r="DW787" s="30"/>
      <c r="DX787" s="30"/>
      <c r="DY787" s="30"/>
      <c r="DZ787" s="30"/>
      <c r="EA787" s="30"/>
      <c r="EB787" s="30"/>
      <c r="EC787" s="30"/>
      <c r="ED787" s="30"/>
      <c r="EE787" s="30"/>
      <c r="EF787" s="30"/>
      <c r="EG787" s="30"/>
      <c r="EH787" s="30"/>
    </row>
    <row r="788" spans="1:138" ht="14.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30"/>
      <c r="BQ788" s="30"/>
      <c r="BR788" s="30"/>
      <c r="BS788" s="30"/>
      <c r="BT788" s="30"/>
      <c r="BU788" s="30"/>
      <c r="BV788" s="30"/>
      <c r="BW788" s="30"/>
      <c r="BX788" s="30"/>
      <c r="BY788" s="30"/>
      <c r="BZ788" s="30"/>
      <c r="CA788" s="30"/>
      <c r="CB788" s="30"/>
      <c r="CC788" s="30"/>
      <c r="CD788" s="30"/>
      <c r="CE788" s="30"/>
      <c r="CF788" s="30"/>
      <c r="CG788" s="30"/>
      <c r="CH788" s="30"/>
      <c r="CI788" s="30"/>
      <c r="CJ788" s="30"/>
      <c r="CK788" s="30"/>
      <c r="CL788" s="30"/>
      <c r="CM788" s="30"/>
      <c r="CN788" s="30"/>
      <c r="CO788" s="30"/>
      <c r="CP788" s="30"/>
      <c r="CQ788" s="30"/>
      <c r="CR788" s="30"/>
      <c r="CS788" s="30"/>
      <c r="CT788" s="30"/>
      <c r="CU788" s="30"/>
      <c r="CV788" s="30"/>
      <c r="CW788" s="30"/>
      <c r="CX788" s="30"/>
      <c r="CY788" s="30"/>
      <c r="CZ788" s="30"/>
      <c r="DA788" s="30"/>
      <c r="DB788" s="30"/>
      <c r="DC788" s="30"/>
      <c r="DD788" s="30"/>
      <c r="DE788" s="30"/>
      <c r="DF788" s="30"/>
      <c r="DG788" s="30"/>
      <c r="DH788" s="30"/>
      <c r="DI788" s="30"/>
      <c r="DJ788" s="30"/>
      <c r="DK788" s="30"/>
      <c r="DL788" s="30"/>
      <c r="DM788" s="30"/>
      <c r="DN788" s="30"/>
      <c r="DO788" s="30"/>
      <c r="DP788" s="30"/>
      <c r="DQ788" s="30"/>
      <c r="DR788" s="30"/>
      <c r="DS788" s="30"/>
      <c r="DT788" s="30"/>
      <c r="DU788" s="30"/>
      <c r="DV788" s="30"/>
      <c r="DW788" s="30"/>
      <c r="DX788" s="30"/>
      <c r="DY788" s="30"/>
      <c r="DZ788" s="30"/>
      <c r="EA788" s="30"/>
      <c r="EB788" s="30"/>
      <c r="EC788" s="30"/>
      <c r="ED788" s="30"/>
      <c r="EE788" s="30"/>
      <c r="EF788" s="30"/>
      <c r="EG788" s="30"/>
      <c r="EH788" s="30"/>
    </row>
    <row r="789" spans="1:138" ht="14.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30"/>
      <c r="BQ789" s="30"/>
      <c r="BR789" s="30"/>
      <c r="BS789" s="30"/>
      <c r="BT789" s="30"/>
      <c r="BU789" s="30"/>
      <c r="BV789" s="30"/>
      <c r="BW789" s="30"/>
      <c r="BX789" s="30"/>
      <c r="BY789" s="30"/>
      <c r="BZ789" s="30"/>
      <c r="CA789" s="30"/>
      <c r="CB789" s="30"/>
      <c r="CC789" s="30"/>
      <c r="CD789" s="30"/>
      <c r="CE789" s="30"/>
      <c r="CF789" s="30"/>
      <c r="CG789" s="30"/>
      <c r="CH789" s="30"/>
      <c r="CI789" s="30"/>
      <c r="CJ789" s="30"/>
      <c r="CK789" s="30"/>
      <c r="CL789" s="30"/>
      <c r="CM789" s="30"/>
      <c r="CN789" s="30"/>
      <c r="CO789" s="30"/>
      <c r="CP789" s="30"/>
      <c r="CQ789" s="30"/>
      <c r="CR789" s="30"/>
      <c r="CS789" s="30"/>
      <c r="CT789" s="30"/>
      <c r="CU789" s="30"/>
      <c r="CV789" s="30"/>
      <c r="CW789" s="30"/>
      <c r="CX789" s="30"/>
      <c r="CY789" s="30"/>
      <c r="CZ789" s="30"/>
      <c r="DA789" s="30"/>
      <c r="DB789" s="30"/>
      <c r="DC789" s="30"/>
      <c r="DD789" s="30"/>
      <c r="DE789" s="30"/>
      <c r="DF789" s="30"/>
      <c r="DG789" s="30"/>
      <c r="DH789" s="30"/>
      <c r="DI789" s="30"/>
      <c r="DJ789" s="30"/>
      <c r="DK789" s="30"/>
      <c r="DL789" s="30"/>
      <c r="DM789" s="30"/>
      <c r="DN789" s="30"/>
      <c r="DO789" s="30"/>
      <c r="DP789" s="30"/>
      <c r="DQ789" s="30"/>
      <c r="DR789" s="30"/>
      <c r="DS789" s="30"/>
      <c r="DT789" s="30"/>
      <c r="DU789" s="30"/>
      <c r="DV789" s="30"/>
      <c r="DW789" s="30"/>
      <c r="DX789" s="30"/>
      <c r="DY789" s="30"/>
      <c r="DZ789" s="30"/>
      <c r="EA789" s="30"/>
      <c r="EB789" s="30"/>
      <c r="EC789" s="30"/>
      <c r="ED789" s="30"/>
      <c r="EE789" s="30"/>
      <c r="EF789" s="30"/>
      <c r="EG789" s="30"/>
      <c r="EH789" s="30"/>
    </row>
    <row r="790" spans="1:138" ht="14.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  <c r="BS790" s="30"/>
      <c r="BT790" s="30"/>
      <c r="BU790" s="30"/>
      <c r="BV790" s="30"/>
      <c r="BW790" s="30"/>
      <c r="BX790" s="30"/>
      <c r="BY790" s="30"/>
      <c r="BZ790" s="30"/>
      <c r="CA790" s="30"/>
      <c r="CB790" s="30"/>
      <c r="CC790" s="30"/>
      <c r="CD790" s="30"/>
      <c r="CE790" s="30"/>
      <c r="CF790" s="30"/>
      <c r="CG790" s="30"/>
      <c r="CH790" s="30"/>
      <c r="CI790" s="30"/>
      <c r="CJ790" s="30"/>
      <c r="CK790" s="30"/>
      <c r="CL790" s="30"/>
      <c r="CM790" s="30"/>
      <c r="CN790" s="30"/>
      <c r="CO790" s="30"/>
      <c r="CP790" s="30"/>
      <c r="CQ790" s="30"/>
      <c r="CR790" s="30"/>
      <c r="CS790" s="30"/>
      <c r="CT790" s="30"/>
      <c r="CU790" s="30"/>
      <c r="CV790" s="30"/>
      <c r="CW790" s="30"/>
      <c r="CX790" s="30"/>
      <c r="CY790" s="30"/>
      <c r="CZ790" s="30"/>
      <c r="DA790" s="30"/>
      <c r="DB790" s="30"/>
      <c r="DC790" s="30"/>
      <c r="DD790" s="30"/>
      <c r="DE790" s="30"/>
      <c r="DF790" s="30"/>
      <c r="DG790" s="30"/>
      <c r="DH790" s="30"/>
      <c r="DI790" s="30"/>
      <c r="DJ790" s="30"/>
      <c r="DK790" s="30"/>
      <c r="DL790" s="30"/>
      <c r="DM790" s="30"/>
      <c r="DN790" s="30"/>
      <c r="DO790" s="30"/>
      <c r="DP790" s="30"/>
      <c r="DQ790" s="30"/>
      <c r="DR790" s="30"/>
      <c r="DS790" s="30"/>
      <c r="DT790" s="30"/>
      <c r="DU790" s="30"/>
      <c r="DV790" s="30"/>
      <c r="DW790" s="30"/>
      <c r="DX790" s="30"/>
      <c r="DY790" s="30"/>
      <c r="DZ790" s="30"/>
      <c r="EA790" s="30"/>
      <c r="EB790" s="30"/>
      <c r="EC790" s="30"/>
      <c r="ED790" s="30"/>
      <c r="EE790" s="30"/>
      <c r="EF790" s="30"/>
      <c r="EG790" s="30"/>
      <c r="EH790" s="30"/>
    </row>
    <row r="791" spans="1:138" ht="14.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30"/>
      <c r="BQ791" s="30"/>
      <c r="BR791" s="30"/>
      <c r="BS791" s="30"/>
      <c r="BT791" s="30"/>
      <c r="BU791" s="30"/>
      <c r="BV791" s="30"/>
      <c r="BW791" s="30"/>
      <c r="BX791" s="30"/>
      <c r="BY791" s="30"/>
      <c r="BZ791" s="30"/>
      <c r="CA791" s="30"/>
      <c r="CB791" s="30"/>
      <c r="CC791" s="30"/>
      <c r="CD791" s="30"/>
      <c r="CE791" s="30"/>
      <c r="CF791" s="30"/>
      <c r="CG791" s="30"/>
      <c r="CH791" s="30"/>
      <c r="CI791" s="30"/>
      <c r="CJ791" s="30"/>
      <c r="CK791" s="30"/>
      <c r="CL791" s="30"/>
      <c r="CM791" s="30"/>
      <c r="CN791" s="30"/>
      <c r="CO791" s="30"/>
      <c r="CP791" s="30"/>
      <c r="CQ791" s="30"/>
      <c r="CR791" s="30"/>
      <c r="CS791" s="30"/>
      <c r="CT791" s="30"/>
      <c r="CU791" s="30"/>
      <c r="CV791" s="30"/>
      <c r="CW791" s="30"/>
      <c r="CX791" s="30"/>
      <c r="CY791" s="30"/>
      <c r="CZ791" s="30"/>
      <c r="DA791" s="30"/>
      <c r="DB791" s="30"/>
      <c r="DC791" s="30"/>
      <c r="DD791" s="30"/>
      <c r="DE791" s="30"/>
      <c r="DF791" s="30"/>
      <c r="DG791" s="30"/>
      <c r="DH791" s="30"/>
      <c r="DI791" s="30"/>
      <c r="DJ791" s="30"/>
      <c r="DK791" s="30"/>
      <c r="DL791" s="30"/>
      <c r="DM791" s="30"/>
      <c r="DN791" s="30"/>
      <c r="DO791" s="30"/>
      <c r="DP791" s="30"/>
      <c r="DQ791" s="30"/>
      <c r="DR791" s="30"/>
      <c r="DS791" s="30"/>
      <c r="DT791" s="30"/>
      <c r="DU791" s="30"/>
      <c r="DV791" s="30"/>
      <c r="DW791" s="30"/>
      <c r="DX791" s="30"/>
      <c r="DY791" s="30"/>
      <c r="DZ791" s="30"/>
      <c r="EA791" s="30"/>
      <c r="EB791" s="30"/>
      <c r="EC791" s="30"/>
      <c r="ED791" s="30"/>
      <c r="EE791" s="30"/>
      <c r="EF791" s="30"/>
      <c r="EG791" s="30"/>
      <c r="EH791" s="30"/>
    </row>
    <row r="792" spans="1:138" ht="14.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30"/>
      <c r="BQ792" s="30"/>
      <c r="BR792" s="30"/>
      <c r="BS792" s="30"/>
      <c r="BT792" s="30"/>
      <c r="BU792" s="30"/>
      <c r="BV792" s="30"/>
      <c r="BW792" s="30"/>
      <c r="BX792" s="30"/>
      <c r="BY792" s="30"/>
      <c r="BZ792" s="30"/>
      <c r="CA792" s="30"/>
      <c r="CB792" s="30"/>
      <c r="CC792" s="30"/>
      <c r="CD792" s="30"/>
      <c r="CE792" s="30"/>
      <c r="CF792" s="30"/>
      <c r="CG792" s="30"/>
      <c r="CH792" s="30"/>
      <c r="CI792" s="30"/>
      <c r="CJ792" s="30"/>
      <c r="CK792" s="30"/>
      <c r="CL792" s="30"/>
      <c r="CM792" s="30"/>
      <c r="CN792" s="30"/>
      <c r="CO792" s="30"/>
      <c r="CP792" s="30"/>
      <c r="CQ792" s="30"/>
      <c r="CR792" s="30"/>
      <c r="CS792" s="30"/>
      <c r="CT792" s="30"/>
      <c r="CU792" s="30"/>
      <c r="CV792" s="30"/>
      <c r="CW792" s="30"/>
      <c r="CX792" s="30"/>
      <c r="CY792" s="30"/>
      <c r="CZ792" s="30"/>
      <c r="DA792" s="30"/>
      <c r="DB792" s="30"/>
      <c r="DC792" s="30"/>
      <c r="DD792" s="30"/>
      <c r="DE792" s="30"/>
      <c r="DF792" s="30"/>
      <c r="DG792" s="30"/>
      <c r="DH792" s="30"/>
      <c r="DI792" s="30"/>
      <c r="DJ792" s="30"/>
      <c r="DK792" s="30"/>
      <c r="DL792" s="30"/>
      <c r="DM792" s="30"/>
      <c r="DN792" s="30"/>
      <c r="DO792" s="30"/>
      <c r="DP792" s="30"/>
      <c r="DQ792" s="30"/>
      <c r="DR792" s="30"/>
      <c r="DS792" s="30"/>
      <c r="DT792" s="30"/>
      <c r="DU792" s="30"/>
      <c r="DV792" s="30"/>
      <c r="DW792" s="30"/>
      <c r="DX792" s="30"/>
      <c r="DY792" s="30"/>
      <c r="DZ792" s="30"/>
      <c r="EA792" s="30"/>
      <c r="EB792" s="30"/>
      <c r="EC792" s="30"/>
      <c r="ED792" s="30"/>
      <c r="EE792" s="30"/>
      <c r="EF792" s="30"/>
      <c r="EG792" s="30"/>
      <c r="EH792" s="30"/>
    </row>
    <row r="793" spans="1:138" ht="14.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  <c r="BS793" s="30"/>
      <c r="BT793" s="30"/>
      <c r="BU793" s="30"/>
      <c r="BV793" s="30"/>
      <c r="BW793" s="30"/>
      <c r="BX793" s="30"/>
      <c r="BY793" s="30"/>
      <c r="BZ793" s="30"/>
      <c r="CA793" s="30"/>
      <c r="CB793" s="30"/>
      <c r="CC793" s="30"/>
      <c r="CD793" s="30"/>
      <c r="CE793" s="30"/>
      <c r="CF793" s="30"/>
      <c r="CG793" s="30"/>
      <c r="CH793" s="30"/>
      <c r="CI793" s="30"/>
      <c r="CJ793" s="30"/>
      <c r="CK793" s="30"/>
      <c r="CL793" s="30"/>
      <c r="CM793" s="30"/>
      <c r="CN793" s="30"/>
      <c r="CO793" s="30"/>
      <c r="CP793" s="30"/>
      <c r="CQ793" s="30"/>
      <c r="CR793" s="30"/>
      <c r="CS793" s="30"/>
      <c r="CT793" s="30"/>
      <c r="CU793" s="30"/>
      <c r="CV793" s="30"/>
      <c r="CW793" s="30"/>
      <c r="CX793" s="30"/>
      <c r="CY793" s="30"/>
      <c r="CZ793" s="30"/>
      <c r="DA793" s="30"/>
      <c r="DB793" s="30"/>
      <c r="DC793" s="30"/>
      <c r="DD793" s="30"/>
      <c r="DE793" s="30"/>
      <c r="DF793" s="30"/>
      <c r="DG793" s="30"/>
      <c r="DH793" s="30"/>
      <c r="DI793" s="30"/>
      <c r="DJ793" s="30"/>
      <c r="DK793" s="30"/>
      <c r="DL793" s="30"/>
      <c r="DM793" s="30"/>
      <c r="DN793" s="30"/>
      <c r="DO793" s="30"/>
      <c r="DP793" s="30"/>
      <c r="DQ793" s="30"/>
      <c r="DR793" s="30"/>
      <c r="DS793" s="30"/>
      <c r="DT793" s="30"/>
      <c r="DU793" s="30"/>
      <c r="DV793" s="30"/>
      <c r="DW793" s="30"/>
      <c r="DX793" s="30"/>
      <c r="DY793" s="30"/>
      <c r="DZ793" s="30"/>
      <c r="EA793" s="30"/>
      <c r="EB793" s="30"/>
      <c r="EC793" s="30"/>
      <c r="ED793" s="30"/>
      <c r="EE793" s="30"/>
      <c r="EF793" s="30"/>
      <c r="EG793" s="30"/>
      <c r="EH793" s="30"/>
    </row>
    <row r="794" spans="1:138" ht="14.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  <c r="BS794" s="30"/>
      <c r="BT794" s="30"/>
      <c r="BU794" s="30"/>
      <c r="BV794" s="30"/>
      <c r="BW794" s="30"/>
      <c r="BX794" s="30"/>
      <c r="BY794" s="30"/>
      <c r="BZ794" s="30"/>
      <c r="CA794" s="30"/>
      <c r="CB794" s="30"/>
      <c r="CC794" s="30"/>
      <c r="CD794" s="30"/>
      <c r="CE794" s="30"/>
      <c r="CF794" s="30"/>
      <c r="CG794" s="30"/>
      <c r="CH794" s="30"/>
      <c r="CI794" s="30"/>
      <c r="CJ794" s="30"/>
      <c r="CK794" s="30"/>
      <c r="CL794" s="30"/>
      <c r="CM794" s="30"/>
      <c r="CN794" s="30"/>
      <c r="CO794" s="30"/>
      <c r="CP794" s="30"/>
      <c r="CQ794" s="30"/>
      <c r="CR794" s="30"/>
      <c r="CS794" s="30"/>
      <c r="CT794" s="30"/>
      <c r="CU794" s="30"/>
      <c r="CV794" s="30"/>
      <c r="CW794" s="30"/>
      <c r="CX794" s="30"/>
      <c r="CY794" s="30"/>
      <c r="CZ794" s="30"/>
      <c r="DA794" s="30"/>
      <c r="DB794" s="30"/>
      <c r="DC794" s="30"/>
      <c r="DD794" s="30"/>
      <c r="DE794" s="30"/>
      <c r="DF794" s="30"/>
      <c r="DG794" s="30"/>
      <c r="DH794" s="30"/>
      <c r="DI794" s="30"/>
      <c r="DJ794" s="30"/>
      <c r="DK794" s="30"/>
      <c r="DL794" s="30"/>
      <c r="DM794" s="30"/>
      <c r="DN794" s="30"/>
      <c r="DO794" s="30"/>
      <c r="DP794" s="30"/>
      <c r="DQ794" s="30"/>
      <c r="DR794" s="30"/>
      <c r="DS794" s="30"/>
      <c r="DT794" s="30"/>
      <c r="DU794" s="30"/>
      <c r="DV794" s="30"/>
      <c r="DW794" s="30"/>
      <c r="DX794" s="30"/>
      <c r="DY794" s="30"/>
      <c r="DZ794" s="30"/>
      <c r="EA794" s="30"/>
      <c r="EB794" s="30"/>
      <c r="EC794" s="30"/>
      <c r="ED794" s="30"/>
      <c r="EE794" s="30"/>
      <c r="EF794" s="30"/>
      <c r="EG794" s="30"/>
      <c r="EH794" s="30"/>
    </row>
    <row r="795" spans="1:138" ht="14.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  <c r="BR795" s="30"/>
      <c r="BS795" s="30"/>
      <c r="BT795" s="30"/>
      <c r="BU795" s="30"/>
      <c r="BV795" s="30"/>
      <c r="BW795" s="30"/>
      <c r="BX795" s="30"/>
      <c r="BY795" s="30"/>
      <c r="BZ795" s="30"/>
      <c r="CA795" s="30"/>
      <c r="CB795" s="30"/>
      <c r="CC795" s="30"/>
      <c r="CD795" s="30"/>
      <c r="CE795" s="30"/>
      <c r="CF795" s="30"/>
      <c r="CG795" s="30"/>
      <c r="CH795" s="30"/>
      <c r="CI795" s="30"/>
      <c r="CJ795" s="30"/>
      <c r="CK795" s="30"/>
      <c r="CL795" s="30"/>
      <c r="CM795" s="30"/>
      <c r="CN795" s="30"/>
      <c r="CO795" s="30"/>
      <c r="CP795" s="30"/>
      <c r="CQ795" s="30"/>
      <c r="CR795" s="30"/>
      <c r="CS795" s="30"/>
      <c r="CT795" s="30"/>
      <c r="CU795" s="30"/>
      <c r="CV795" s="30"/>
      <c r="CW795" s="30"/>
      <c r="CX795" s="30"/>
      <c r="CY795" s="30"/>
      <c r="CZ795" s="30"/>
      <c r="DA795" s="30"/>
      <c r="DB795" s="30"/>
      <c r="DC795" s="30"/>
      <c r="DD795" s="30"/>
      <c r="DE795" s="30"/>
      <c r="DF795" s="30"/>
      <c r="DG795" s="30"/>
      <c r="DH795" s="30"/>
      <c r="DI795" s="30"/>
      <c r="DJ795" s="30"/>
      <c r="DK795" s="30"/>
      <c r="DL795" s="30"/>
      <c r="DM795" s="30"/>
      <c r="DN795" s="30"/>
      <c r="DO795" s="30"/>
      <c r="DP795" s="30"/>
      <c r="DQ795" s="30"/>
      <c r="DR795" s="30"/>
      <c r="DS795" s="30"/>
      <c r="DT795" s="30"/>
      <c r="DU795" s="30"/>
      <c r="DV795" s="30"/>
      <c r="DW795" s="30"/>
      <c r="DX795" s="30"/>
      <c r="DY795" s="30"/>
      <c r="DZ795" s="30"/>
      <c r="EA795" s="30"/>
      <c r="EB795" s="30"/>
      <c r="EC795" s="30"/>
      <c r="ED795" s="30"/>
      <c r="EE795" s="30"/>
      <c r="EF795" s="30"/>
      <c r="EG795" s="30"/>
      <c r="EH795" s="30"/>
    </row>
    <row r="796" spans="1:138" ht="14.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30"/>
      <c r="CF796" s="30"/>
      <c r="CG796" s="30"/>
      <c r="CH796" s="30"/>
      <c r="CI796" s="30"/>
      <c r="CJ796" s="30"/>
      <c r="CK796" s="30"/>
      <c r="CL796" s="30"/>
      <c r="CM796" s="30"/>
      <c r="CN796" s="30"/>
      <c r="CO796" s="30"/>
      <c r="CP796" s="30"/>
      <c r="CQ796" s="30"/>
      <c r="CR796" s="30"/>
      <c r="CS796" s="30"/>
      <c r="CT796" s="30"/>
      <c r="CU796" s="30"/>
      <c r="CV796" s="30"/>
      <c r="CW796" s="30"/>
      <c r="CX796" s="30"/>
      <c r="CY796" s="30"/>
      <c r="CZ796" s="30"/>
      <c r="DA796" s="30"/>
      <c r="DB796" s="30"/>
      <c r="DC796" s="30"/>
      <c r="DD796" s="30"/>
      <c r="DE796" s="30"/>
      <c r="DF796" s="30"/>
      <c r="DG796" s="30"/>
      <c r="DH796" s="30"/>
      <c r="DI796" s="30"/>
      <c r="DJ796" s="30"/>
      <c r="DK796" s="30"/>
      <c r="DL796" s="30"/>
      <c r="DM796" s="30"/>
      <c r="DN796" s="30"/>
      <c r="DO796" s="30"/>
      <c r="DP796" s="30"/>
      <c r="DQ796" s="30"/>
      <c r="DR796" s="30"/>
      <c r="DS796" s="30"/>
      <c r="DT796" s="30"/>
      <c r="DU796" s="30"/>
      <c r="DV796" s="30"/>
      <c r="DW796" s="30"/>
      <c r="DX796" s="30"/>
      <c r="DY796" s="30"/>
      <c r="DZ796" s="30"/>
      <c r="EA796" s="30"/>
      <c r="EB796" s="30"/>
      <c r="EC796" s="30"/>
      <c r="ED796" s="30"/>
      <c r="EE796" s="30"/>
      <c r="EF796" s="30"/>
      <c r="EG796" s="30"/>
      <c r="EH796" s="30"/>
    </row>
    <row r="797" spans="1:138" ht="14.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  <c r="BS797" s="30"/>
      <c r="BT797" s="30"/>
      <c r="BU797" s="30"/>
      <c r="BV797" s="30"/>
      <c r="BW797" s="30"/>
      <c r="BX797" s="30"/>
      <c r="BY797" s="30"/>
      <c r="BZ797" s="30"/>
      <c r="CA797" s="30"/>
      <c r="CB797" s="30"/>
      <c r="CC797" s="30"/>
      <c r="CD797" s="30"/>
      <c r="CE797" s="30"/>
      <c r="CF797" s="30"/>
      <c r="CG797" s="30"/>
      <c r="CH797" s="30"/>
      <c r="CI797" s="30"/>
      <c r="CJ797" s="30"/>
      <c r="CK797" s="30"/>
      <c r="CL797" s="30"/>
      <c r="CM797" s="30"/>
      <c r="CN797" s="30"/>
      <c r="CO797" s="30"/>
      <c r="CP797" s="30"/>
      <c r="CQ797" s="30"/>
      <c r="CR797" s="30"/>
      <c r="CS797" s="30"/>
      <c r="CT797" s="30"/>
      <c r="CU797" s="30"/>
      <c r="CV797" s="30"/>
      <c r="CW797" s="30"/>
      <c r="CX797" s="30"/>
      <c r="CY797" s="30"/>
      <c r="CZ797" s="30"/>
      <c r="DA797" s="30"/>
      <c r="DB797" s="30"/>
      <c r="DC797" s="30"/>
      <c r="DD797" s="30"/>
      <c r="DE797" s="30"/>
      <c r="DF797" s="30"/>
      <c r="DG797" s="30"/>
      <c r="DH797" s="30"/>
      <c r="DI797" s="30"/>
      <c r="DJ797" s="30"/>
      <c r="DK797" s="30"/>
      <c r="DL797" s="30"/>
      <c r="DM797" s="30"/>
      <c r="DN797" s="30"/>
      <c r="DO797" s="30"/>
      <c r="DP797" s="30"/>
      <c r="DQ797" s="30"/>
      <c r="DR797" s="30"/>
      <c r="DS797" s="30"/>
      <c r="DT797" s="30"/>
      <c r="DU797" s="30"/>
      <c r="DV797" s="30"/>
      <c r="DW797" s="30"/>
      <c r="DX797" s="30"/>
      <c r="DY797" s="30"/>
      <c r="DZ797" s="30"/>
      <c r="EA797" s="30"/>
      <c r="EB797" s="30"/>
      <c r="EC797" s="30"/>
      <c r="ED797" s="30"/>
      <c r="EE797" s="30"/>
      <c r="EF797" s="30"/>
      <c r="EG797" s="30"/>
      <c r="EH797" s="30"/>
    </row>
    <row r="798" spans="1:138" ht="14.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  <c r="BS798" s="30"/>
      <c r="BT798" s="30"/>
      <c r="BU798" s="30"/>
      <c r="BV798" s="30"/>
      <c r="BW798" s="30"/>
      <c r="BX798" s="30"/>
      <c r="BY798" s="30"/>
      <c r="BZ798" s="30"/>
      <c r="CA798" s="30"/>
      <c r="CB798" s="30"/>
      <c r="CC798" s="30"/>
      <c r="CD798" s="30"/>
      <c r="CE798" s="30"/>
      <c r="CF798" s="30"/>
      <c r="CG798" s="30"/>
      <c r="CH798" s="30"/>
      <c r="CI798" s="30"/>
      <c r="CJ798" s="30"/>
      <c r="CK798" s="30"/>
      <c r="CL798" s="30"/>
      <c r="CM798" s="30"/>
      <c r="CN798" s="30"/>
      <c r="CO798" s="30"/>
      <c r="CP798" s="30"/>
      <c r="CQ798" s="30"/>
      <c r="CR798" s="30"/>
      <c r="CS798" s="30"/>
      <c r="CT798" s="30"/>
      <c r="CU798" s="30"/>
      <c r="CV798" s="30"/>
      <c r="CW798" s="30"/>
      <c r="CX798" s="30"/>
      <c r="CY798" s="30"/>
      <c r="CZ798" s="30"/>
      <c r="DA798" s="30"/>
      <c r="DB798" s="30"/>
      <c r="DC798" s="30"/>
      <c r="DD798" s="30"/>
      <c r="DE798" s="30"/>
      <c r="DF798" s="30"/>
      <c r="DG798" s="30"/>
      <c r="DH798" s="30"/>
      <c r="DI798" s="30"/>
      <c r="DJ798" s="30"/>
      <c r="DK798" s="30"/>
      <c r="DL798" s="30"/>
      <c r="DM798" s="30"/>
      <c r="DN798" s="30"/>
      <c r="DO798" s="30"/>
      <c r="DP798" s="30"/>
      <c r="DQ798" s="30"/>
      <c r="DR798" s="30"/>
      <c r="DS798" s="30"/>
      <c r="DT798" s="30"/>
      <c r="DU798" s="30"/>
      <c r="DV798" s="30"/>
      <c r="DW798" s="30"/>
      <c r="DX798" s="30"/>
      <c r="DY798" s="30"/>
      <c r="DZ798" s="30"/>
      <c r="EA798" s="30"/>
      <c r="EB798" s="30"/>
      <c r="EC798" s="30"/>
      <c r="ED798" s="30"/>
      <c r="EE798" s="30"/>
      <c r="EF798" s="30"/>
      <c r="EG798" s="30"/>
      <c r="EH798" s="30"/>
    </row>
    <row r="799" spans="1:138" ht="14.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30"/>
      <c r="CF799" s="30"/>
      <c r="CG799" s="30"/>
      <c r="CH799" s="30"/>
      <c r="CI799" s="30"/>
      <c r="CJ799" s="30"/>
      <c r="CK799" s="30"/>
      <c r="CL799" s="30"/>
      <c r="CM799" s="30"/>
      <c r="CN799" s="30"/>
      <c r="CO799" s="30"/>
      <c r="CP799" s="30"/>
      <c r="CQ799" s="30"/>
      <c r="CR799" s="30"/>
      <c r="CS799" s="30"/>
      <c r="CT799" s="30"/>
      <c r="CU799" s="30"/>
      <c r="CV799" s="30"/>
      <c r="CW799" s="30"/>
      <c r="CX799" s="30"/>
      <c r="CY799" s="30"/>
      <c r="CZ799" s="30"/>
      <c r="DA799" s="30"/>
      <c r="DB799" s="30"/>
      <c r="DC799" s="30"/>
      <c r="DD799" s="30"/>
      <c r="DE799" s="30"/>
      <c r="DF799" s="30"/>
      <c r="DG799" s="30"/>
      <c r="DH799" s="30"/>
      <c r="DI799" s="30"/>
      <c r="DJ799" s="30"/>
      <c r="DK799" s="30"/>
      <c r="DL799" s="30"/>
      <c r="DM799" s="30"/>
      <c r="DN799" s="30"/>
      <c r="DO799" s="30"/>
      <c r="DP799" s="30"/>
      <c r="DQ799" s="30"/>
      <c r="DR799" s="30"/>
      <c r="DS799" s="30"/>
      <c r="DT799" s="30"/>
      <c r="DU799" s="30"/>
      <c r="DV799" s="30"/>
      <c r="DW799" s="30"/>
      <c r="DX799" s="30"/>
      <c r="DY799" s="30"/>
      <c r="DZ799" s="30"/>
      <c r="EA799" s="30"/>
      <c r="EB799" s="30"/>
      <c r="EC799" s="30"/>
      <c r="ED799" s="30"/>
      <c r="EE799" s="30"/>
      <c r="EF799" s="30"/>
      <c r="EG799" s="30"/>
      <c r="EH799" s="30"/>
    </row>
    <row r="800" spans="1:138" ht="14.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  <c r="BS800" s="30"/>
      <c r="BT800" s="30"/>
      <c r="BU800" s="30"/>
      <c r="BV800" s="30"/>
      <c r="BW800" s="30"/>
      <c r="BX800" s="30"/>
      <c r="BY800" s="30"/>
      <c r="BZ800" s="30"/>
      <c r="CA800" s="30"/>
      <c r="CB800" s="30"/>
      <c r="CC800" s="30"/>
      <c r="CD800" s="30"/>
      <c r="CE800" s="30"/>
      <c r="CF800" s="30"/>
      <c r="CG800" s="30"/>
      <c r="CH800" s="30"/>
      <c r="CI800" s="30"/>
      <c r="CJ800" s="30"/>
      <c r="CK800" s="30"/>
      <c r="CL800" s="30"/>
      <c r="CM800" s="30"/>
      <c r="CN800" s="30"/>
      <c r="CO800" s="30"/>
      <c r="CP800" s="30"/>
      <c r="CQ800" s="30"/>
      <c r="CR800" s="30"/>
      <c r="CS800" s="30"/>
      <c r="CT800" s="30"/>
      <c r="CU800" s="30"/>
      <c r="CV800" s="30"/>
      <c r="CW800" s="30"/>
      <c r="CX800" s="30"/>
      <c r="CY800" s="30"/>
      <c r="CZ800" s="30"/>
      <c r="DA800" s="30"/>
      <c r="DB800" s="30"/>
      <c r="DC800" s="30"/>
      <c r="DD800" s="30"/>
      <c r="DE800" s="30"/>
      <c r="DF800" s="30"/>
      <c r="DG800" s="30"/>
      <c r="DH800" s="30"/>
      <c r="DI800" s="30"/>
      <c r="DJ800" s="30"/>
      <c r="DK800" s="30"/>
      <c r="DL800" s="30"/>
      <c r="DM800" s="30"/>
      <c r="DN800" s="30"/>
      <c r="DO800" s="30"/>
      <c r="DP800" s="30"/>
      <c r="DQ800" s="30"/>
      <c r="DR800" s="30"/>
      <c r="DS800" s="30"/>
      <c r="DT800" s="30"/>
      <c r="DU800" s="30"/>
      <c r="DV800" s="30"/>
      <c r="DW800" s="30"/>
      <c r="DX800" s="30"/>
      <c r="DY800" s="30"/>
      <c r="DZ800" s="30"/>
      <c r="EA800" s="30"/>
      <c r="EB800" s="30"/>
      <c r="EC800" s="30"/>
      <c r="ED800" s="30"/>
      <c r="EE800" s="30"/>
      <c r="EF800" s="30"/>
      <c r="EG800" s="30"/>
      <c r="EH800" s="30"/>
    </row>
    <row r="801" spans="1:138" ht="14.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  <c r="CG801" s="30"/>
      <c r="CH801" s="30"/>
      <c r="CI801" s="30"/>
      <c r="CJ801" s="30"/>
      <c r="CK801" s="30"/>
      <c r="CL801" s="30"/>
      <c r="CM801" s="30"/>
      <c r="CN801" s="30"/>
      <c r="CO801" s="30"/>
      <c r="CP801" s="30"/>
      <c r="CQ801" s="30"/>
      <c r="CR801" s="30"/>
      <c r="CS801" s="30"/>
      <c r="CT801" s="30"/>
      <c r="CU801" s="30"/>
      <c r="CV801" s="30"/>
      <c r="CW801" s="30"/>
      <c r="CX801" s="30"/>
      <c r="CY801" s="30"/>
      <c r="CZ801" s="30"/>
      <c r="DA801" s="30"/>
      <c r="DB801" s="30"/>
      <c r="DC801" s="30"/>
      <c r="DD801" s="30"/>
      <c r="DE801" s="30"/>
      <c r="DF801" s="30"/>
      <c r="DG801" s="30"/>
      <c r="DH801" s="30"/>
      <c r="DI801" s="30"/>
      <c r="DJ801" s="30"/>
      <c r="DK801" s="30"/>
      <c r="DL801" s="30"/>
      <c r="DM801" s="30"/>
      <c r="DN801" s="30"/>
      <c r="DO801" s="30"/>
      <c r="DP801" s="30"/>
      <c r="DQ801" s="30"/>
      <c r="DR801" s="30"/>
      <c r="DS801" s="30"/>
      <c r="DT801" s="30"/>
      <c r="DU801" s="30"/>
      <c r="DV801" s="30"/>
      <c r="DW801" s="30"/>
      <c r="DX801" s="30"/>
      <c r="DY801" s="30"/>
      <c r="DZ801" s="30"/>
      <c r="EA801" s="30"/>
      <c r="EB801" s="30"/>
      <c r="EC801" s="30"/>
      <c r="ED801" s="30"/>
      <c r="EE801" s="30"/>
      <c r="EF801" s="30"/>
      <c r="EG801" s="30"/>
      <c r="EH801" s="30"/>
    </row>
    <row r="802" spans="1:138" ht="14.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  <c r="CG802" s="30"/>
      <c r="CH802" s="30"/>
      <c r="CI802" s="30"/>
      <c r="CJ802" s="30"/>
      <c r="CK802" s="30"/>
      <c r="CL802" s="30"/>
      <c r="CM802" s="30"/>
      <c r="CN802" s="30"/>
      <c r="CO802" s="30"/>
      <c r="CP802" s="30"/>
      <c r="CQ802" s="30"/>
      <c r="CR802" s="30"/>
      <c r="CS802" s="30"/>
      <c r="CT802" s="30"/>
      <c r="CU802" s="30"/>
      <c r="CV802" s="30"/>
      <c r="CW802" s="30"/>
      <c r="CX802" s="30"/>
      <c r="CY802" s="30"/>
      <c r="CZ802" s="30"/>
      <c r="DA802" s="30"/>
      <c r="DB802" s="30"/>
      <c r="DC802" s="30"/>
      <c r="DD802" s="30"/>
      <c r="DE802" s="30"/>
      <c r="DF802" s="30"/>
      <c r="DG802" s="30"/>
      <c r="DH802" s="30"/>
      <c r="DI802" s="30"/>
      <c r="DJ802" s="30"/>
      <c r="DK802" s="30"/>
      <c r="DL802" s="30"/>
      <c r="DM802" s="30"/>
      <c r="DN802" s="30"/>
      <c r="DO802" s="30"/>
      <c r="DP802" s="30"/>
      <c r="DQ802" s="30"/>
      <c r="DR802" s="30"/>
      <c r="DS802" s="30"/>
      <c r="DT802" s="30"/>
      <c r="DU802" s="30"/>
      <c r="DV802" s="30"/>
      <c r="DW802" s="30"/>
      <c r="DX802" s="30"/>
      <c r="DY802" s="30"/>
      <c r="DZ802" s="30"/>
      <c r="EA802" s="30"/>
      <c r="EB802" s="30"/>
      <c r="EC802" s="30"/>
      <c r="ED802" s="30"/>
      <c r="EE802" s="30"/>
      <c r="EF802" s="30"/>
      <c r="EG802" s="30"/>
      <c r="EH802" s="30"/>
    </row>
    <row r="803" spans="1:138" ht="14.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  <c r="BS803" s="30"/>
      <c r="BT803" s="30"/>
      <c r="BU803" s="30"/>
      <c r="BV803" s="30"/>
      <c r="BW803" s="30"/>
      <c r="BX803" s="30"/>
      <c r="BY803" s="30"/>
      <c r="BZ803" s="30"/>
      <c r="CA803" s="30"/>
      <c r="CB803" s="30"/>
      <c r="CC803" s="30"/>
      <c r="CD803" s="30"/>
      <c r="CE803" s="30"/>
      <c r="CF803" s="30"/>
      <c r="CG803" s="30"/>
      <c r="CH803" s="30"/>
      <c r="CI803" s="30"/>
      <c r="CJ803" s="30"/>
      <c r="CK803" s="30"/>
      <c r="CL803" s="30"/>
      <c r="CM803" s="30"/>
      <c r="CN803" s="30"/>
      <c r="CO803" s="30"/>
      <c r="CP803" s="30"/>
      <c r="CQ803" s="30"/>
      <c r="CR803" s="30"/>
      <c r="CS803" s="30"/>
      <c r="CT803" s="30"/>
      <c r="CU803" s="30"/>
      <c r="CV803" s="30"/>
      <c r="CW803" s="30"/>
      <c r="CX803" s="30"/>
      <c r="CY803" s="30"/>
      <c r="CZ803" s="30"/>
      <c r="DA803" s="30"/>
      <c r="DB803" s="30"/>
      <c r="DC803" s="30"/>
      <c r="DD803" s="30"/>
      <c r="DE803" s="30"/>
      <c r="DF803" s="30"/>
      <c r="DG803" s="30"/>
      <c r="DH803" s="30"/>
      <c r="DI803" s="30"/>
      <c r="DJ803" s="30"/>
      <c r="DK803" s="30"/>
      <c r="DL803" s="30"/>
      <c r="DM803" s="30"/>
      <c r="DN803" s="30"/>
      <c r="DO803" s="30"/>
      <c r="DP803" s="30"/>
      <c r="DQ803" s="30"/>
      <c r="DR803" s="30"/>
      <c r="DS803" s="30"/>
      <c r="DT803" s="30"/>
      <c r="DU803" s="30"/>
      <c r="DV803" s="30"/>
      <c r="DW803" s="30"/>
      <c r="DX803" s="30"/>
      <c r="DY803" s="30"/>
      <c r="DZ803" s="30"/>
      <c r="EA803" s="30"/>
      <c r="EB803" s="30"/>
      <c r="EC803" s="30"/>
      <c r="ED803" s="30"/>
      <c r="EE803" s="30"/>
      <c r="EF803" s="30"/>
      <c r="EG803" s="30"/>
      <c r="EH803" s="30"/>
    </row>
    <row r="804" spans="1:138" ht="14.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  <c r="BR804" s="30"/>
      <c r="BS804" s="30"/>
      <c r="BT804" s="30"/>
      <c r="BU804" s="30"/>
      <c r="BV804" s="30"/>
      <c r="BW804" s="30"/>
      <c r="BX804" s="30"/>
      <c r="BY804" s="30"/>
      <c r="BZ804" s="30"/>
      <c r="CA804" s="30"/>
      <c r="CB804" s="30"/>
      <c r="CC804" s="30"/>
      <c r="CD804" s="30"/>
      <c r="CE804" s="30"/>
      <c r="CF804" s="30"/>
      <c r="CG804" s="30"/>
      <c r="CH804" s="30"/>
      <c r="CI804" s="30"/>
      <c r="CJ804" s="30"/>
      <c r="CK804" s="30"/>
      <c r="CL804" s="30"/>
      <c r="CM804" s="30"/>
      <c r="CN804" s="30"/>
      <c r="CO804" s="30"/>
      <c r="CP804" s="30"/>
      <c r="CQ804" s="30"/>
      <c r="CR804" s="30"/>
      <c r="CS804" s="30"/>
      <c r="CT804" s="30"/>
      <c r="CU804" s="30"/>
      <c r="CV804" s="30"/>
      <c r="CW804" s="30"/>
      <c r="CX804" s="30"/>
      <c r="CY804" s="30"/>
      <c r="CZ804" s="30"/>
      <c r="DA804" s="30"/>
      <c r="DB804" s="30"/>
      <c r="DC804" s="30"/>
      <c r="DD804" s="30"/>
      <c r="DE804" s="30"/>
      <c r="DF804" s="30"/>
      <c r="DG804" s="30"/>
      <c r="DH804" s="30"/>
      <c r="DI804" s="30"/>
      <c r="DJ804" s="30"/>
      <c r="DK804" s="30"/>
      <c r="DL804" s="30"/>
      <c r="DM804" s="30"/>
      <c r="DN804" s="30"/>
      <c r="DO804" s="30"/>
      <c r="DP804" s="30"/>
      <c r="DQ804" s="30"/>
      <c r="DR804" s="30"/>
      <c r="DS804" s="30"/>
      <c r="DT804" s="30"/>
      <c r="DU804" s="30"/>
      <c r="DV804" s="30"/>
      <c r="DW804" s="30"/>
      <c r="DX804" s="30"/>
      <c r="DY804" s="30"/>
      <c r="DZ804" s="30"/>
      <c r="EA804" s="30"/>
      <c r="EB804" s="30"/>
      <c r="EC804" s="30"/>
      <c r="ED804" s="30"/>
      <c r="EE804" s="30"/>
      <c r="EF804" s="30"/>
      <c r="EG804" s="30"/>
      <c r="EH804" s="30"/>
    </row>
    <row r="805" spans="1:138" ht="14.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  <c r="BS805" s="30"/>
      <c r="BT805" s="30"/>
      <c r="BU805" s="30"/>
      <c r="BV805" s="30"/>
      <c r="BW805" s="30"/>
      <c r="BX805" s="30"/>
      <c r="BY805" s="30"/>
      <c r="BZ805" s="30"/>
      <c r="CA805" s="30"/>
      <c r="CB805" s="30"/>
      <c r="CC805" s="30"/>
      <c r="CD805" s="30"/>
      <c r="CE805" s="30"/>
      <c r="CF805" s="30"/>
      <c r="CG805" s="30"/>
      <c r="CH805" s="30"/>
      <c r="CI805" s="30"/>
      <c r="CJ805" s="30"/>
      <c r="CK805" s="30"/>
      <c r="CL805" s="30"/>
      <c r="CM805" s="30"/>
      <c r="CN805" s="30"/>
      <c r="CO805" s="30"/>
      <c r="CP805" s="30"/>
      <c r="CQ805" s="30"/>
      <c r="CR805" s="30"/>
      <c r="CS805" s="30"/>
      <c r="CT805" s="30"/>
      <c r="CU805" s="30"/>
      <c r="CV805" s="30"/>
      <c r="CW805" s="30"/>
      <c r="CX805" s="30"/>
      <c r="CY805" s="30"/>
      <c r="CZ805" s="30"/>
      <c r="DA805" s="30"/>
      <c r="DB805" s="30"/>
      <c r="DC805" s="30"/>
      <c r="DD805" s="30"/>
      <c r="DE805" s="30"/>
      <c r="DF805" s="30"/>
      <c r="DG805" s="30"/>
      <c r="DH805" s="30"/>
      <c r="DI805" s="30"/>
      <c r="DJ805" s="30"/>
      <c r="DK805" s="30"/>
      <c r="DL805" s="30"/>
      <c r="DM805" s="30"/>
      <c r="DN805" s="30"/>
      <c r="DO805" s="30"/>
      <c r="DP805" s="30"/>
      <c r="DQ805" s="30"/>
      <c r="DR805" s="30"/>
      <c r="DS805" s="30"/>
      <c r="DT805" s="30"/>
      <c r="DU805" s="30"/>
      <c r="DV805" s="30"/>
      <c r="DW805" s="30"/>
      <c r="DX805" s="30"/>
      <c r="DY805" s="30"/>
      <c r="DZ805" s="30"/>
      <c r="EA805" s="30"/>
      <c r="EB805" s="30"/>
      <c r="EC805" s="30"/>
      <c r="ED805" s="30"/>
      <c r="EE805" s="30"/>
      <c r="EF805" s="30"/>
      <c r="EG805" s="30"/>
      <c r="EH805" s="30"/>
    </row>
    <row r="806" spans="1:138" ht="14.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  <c r="BR806" s="30"/>
      <c r="BS806" s="30"/>
      <c r="BT806" s="30"/>
      <c r="BU806" s="30"/>
      <c r="BV806" s="30"/>
      <c r="BW806" s="30"/>
      <c r="BX806" s="30"/>
      <c r="BY806" s="30"/>
      <c r="BZ806" s="30"/>
      <c r="CA806" s="30"/>
      <c r="CB806" s="30"/>
      <c r="CC806" s="30"/>
      <c r="CD806" s="30"/>
      <c r="CE806" s="30"/>
      <c r="CF806" s="30"/>
      <c r="CG806" s="30"/>
      <c r="CH806" s="30"/>
      <c r="CI806" s="30"/>
      <c r="CJ806" s="30"/>
      <c r="CK806" s="30"/>
      <c r="CL806" s="30"/>
      <c r="CM806" s="30"/>
      <c r="CN806" s="30"/>
      <c r="CO806" s="30"/>
      <c r="CP806" s="30"/>
      <c r="CQ806" s="30"/>
      <c r="CR806" s="30"/>
      <c r="CS806" s="30"/>
      <c r="CT806" s="30"/>
      <c r="CU806" s="30"/>
      <c r="CV806" s="30"/>
      <c r="CW806" s="30"/>
      <c r="CX806" s="30"/>
      <c r="CY806" s="30"/>
      <c r="CZ806" s="30"/>
      <c r="DA806" s="30"/>
      <c r="DB806" s="30"/>
      <c r="DC806" s="30"/>
      <c r="DD806" s="30"/>
      <c r="DE806" s="30"/>
      <c r="DF806" s="30"/>
      <c r="DG806" s="30"/>
      <c r="DH806" s="30"/>
      <c r="DI806" s="30"/>
      <c r="DJ806" s="30"/>
      <c r="DK806" s="30"/>
      <c r="DL806" s="30"/>
      <c r="DM806" s="30"/>
      <c r="DN806" s="30"/>
      <c r="DO806" s="30"/>
      <c r="DP806" s="30"/>
      <c r="DQ806" s="30"/>
      <c r="DR806" s="30"/>
      <c r="DS806" s="30"/>
      <c r="DT806" s="30"/>
      <c r="DU806" s="30"/>
      <c r="DV806" s="30"/>
      <c r="DW806" s="30"/>
      <c r="DX806" s="30"/>
      <c r="DY806" s="30"/>
      <c r="DZ806" s="30"/>
      <c r="EA806" s="30"/>
      <c r="EB806" s="30"/>
      <c r="EC806" s="30"/>
      <c r="ED806" s="30"/>
      <c r="EE806" s="30"/>
      <c r="EF806" s="30"/>
      <c r="EG806" s="30"/>
      <c r="EH806" s="30"/>
    </row>
    <row r="807" spans="1:138" ht="14.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  <c r="BR807" s="30"/>
      <c r="BS807" s="30"/>
      <c r="BT807" s="30"/>
      <c r="BU807" s="30"/>
      <c r="BV807" s="30"/>
      <c r="BW807" s="30"/>
      <c r="BX807" s="30"/>
      <c r="BY807" s="30"/>
      <c r="BZ807" s="30"/>
      <c r="CA807" s="30"/>
      <c r="CB807" s="30"/>
      <c r="CC807" s="30"/>
      <c r="CD807" s="30"/>
      <c r="CE807" s="30"/>
      <c r="CF807" s="30"/>
      <c r="CG807" s="30"/>
      <c r="CH807" s="30"/>
      <c r="CI807" s="30"/>
      <c r="CJ807" s="30"/>
      <c r="CK807" s="30"/>
      <c r="CL807" s="30"/>
      <c r="CM807" s="30"/>
      <c r="CN807" s="30"/>
      <c r="CO807" s="30"/>
      <c r="CP807" s="30"/>
      <c r="CQ807" s="30"/>
      <c r="CR807" s="30"/>
      <c r="CS807" s="30"/>
      <c r="CT807" s="30"/>
      <c r="CU807" s="30"/>
      <c r="CV807" s="30"/>
      <c r="CW807" s="30"/>
      <c r="CX807" s="30"/>
      <c r="CY807" s="30"/>
      <c r="CZ807" s="30"/>
      <c r="DA807" s="30"/>
      <c r="DB807" s="30"/>
      <c r="DC807" s="30"/>
      <c r="DD807" s="30"/>
      <c r="DE807" s="30"/>
      <c r="DF807" s="30"/>
      <c r="DG807" s="30"/>
      <c r="DH807" s="30"/>
      <c r="DI807" s="30"/>
      <c r="DJ807" s="30"/>
      <c r="DK807" s="30"/>
      <c r="DL807" s="30"/>
      <c r="DM807" s="30"/>
      <c r="DN807" s="30"/>
      <c r="DO807" s="30"/>
      <c r="DP807" s="30"/>
      <c r="DQ807" s="30"/>
      <c r="DR807" s="30"/>
      <c r="DS807" s="30"/>
      <c r="DT807" s="30"/>
      <c r="DU807" s="30"/>
      <c r="DV807" s="30"/>
      <c r="DW807" s="30"/>
      <c r="DX807" s="30"/>
      <c r="DY807" s="30"/>
      <c r="DZ807" s="30"/>
      <c r="EA807" s="30"/>
      <c r="EB807" s="30"/>
      <c r="EC807" s="30"/>
      <c r="ED807" s="30"/>
      <c r="EE807" s="30"/>
      <c r="EF807" s="30"/>
      <c r="EG807" s="30"/>
      <c r="EH807" s="30"/>
    </row>
    <row r="808" spans="1:138" ht="14.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  <c r="BS808" s="30"/>
      <c r="BT808" s="30"/>
      <c r="BU808" s="30"/>
      <c r="BV808" s="30"/>
      <c r="BW808" s="30"/>
      <c r="BX808" s="30"/>
      <c r="BY808" s="30"/>
      <c r="BZ808" s="30"/>
      <c r="CA808" s="30"/>
      <c r="CB808" s="30"/>
      <c r="CC808" s="30"/>
      <c r="CD808" s="30"/>
      <c r="CE808" s="30"/>
      <c r="CF808" s="30"/>
      <c r="CG808" s="30"/>
      <c r="CH808" s="30"/>
      <c r="CI808" s="30"/>
      <c r="CJ808" s="30"/>
      <c r="CK808" s="30"/>
      <c r="CL808" s="30"/>
      <c r="CM808" s="30"/>
      <c r="CN808" s="30"/>
      <c r="CO808" s="30"/>
      <c r="CP808" s="30"/>
      <c r="CQ808" s="30"/>
      <c r="CR808" s="30"/>
      <c r="CS808" s="30"/>
      <c r="CT808" s="30"/>
      <c r="CU808" s="30"/>
      <c r="CV808" s="30"/>
      <c r="CW808" s="30"/>
      <c r="CX808" s="30"/>
      <c r="CY808" s="30"/>
      <c r="CZ808" s="30"/>
      <c r="DA808" s="30"/>
      <c r="DB808" s="30"/>
      <c r="DC808" s="30"/>
      <c r="DD808" s="30"/>
      <c r="DE808" s="30"/>
      <c r="DF808" s="30"/>
      <c r="DG808" s="30"/>
      <c r="DH808" s="30"/>
      <c r="DI808" s="30"/>
      <c r="DJ808" s="30"/>
      <c r="DK808" s="30"/>
      <c r="DL808" s="30"/>
      <c r="DM808" s="30"/>
      <c r="DN808" s="30"/>
      <c r="DO808" s="30"/>
      <c r="DP808" s="30"/>
      <c r="DQ808" s="30"/>
      <c r="DR808" s="30"/>
      <c r="DS808" s="30"/>
      <c r="DT808" s="30"/>
      <c r="DU808" s="30"/>
      <c r="DV808" s="30"/>
      <c r="DW808" s="30"/>
      <c r="DX808" s="30"/>
      <c r="DY808" s="30"/>
      <c r="DZ808" s="30"/>
      <c r="EA808" s="30"/>
      <c r="EB808" s="30"/>
      <c r="EC808" s="30"/>
      <c r="ED808" s="30"/>
      <c r="EE808" s="30"/>
      <c r="EF808" s="30"/>
      <c r="EG808" s="30"/>
      <c r="EH808" s="30"/>
    </row>
    <row r="809" spans="1:138" ht="14.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  <c r="BR809" s="30"/>
      <c r="BS809" s="30"/>
      <c r="BT809" s="30"/>
      <c r="BU809" s="30"/>
      <c r="BV809" s="30"/>
      <c r="BW809" s="30"/>
      <c r="BX809" s="30"/>
      <c r="BY809" s="30"/>
      <c r="BZ809" s="30"/>
      <c r="CA809" s="30"/>
      <c r="CB809" s="30"/>
      <c r="CC809" s="30"/>
      <c r="CD809" s="30"/>
      <c r="CE809" s="30"/>
      <c r="CF809" s="30"/>
      <c r="CG809" s="30"/>
      <c r="CH809" s="30"/>
      <c r="CI809" s="30"/>
      <c r="CJ809" s="30"/>
      <c r="CK809" s="30"/>
      <c r="CL809" s="30"/>
      <c r="CM809" s="30"/>
      <c r="CN809" s="30"/>
      <c r="CO809" s="30"/>
      <c r="CP809" s="30"/>
      <c r="CQ809" s="30"/>
      <c r="CR809" s="30"/>
      <c r="CS809" s="30"/>
      <c r="CT809" s="30"/>
      <c r="CU809" s="30"/>
      <c r="CV809" s="30"/>
      <c r="CW809" s="30"/>
      <c r="CX809" s="30"/>
      <c r="CY809" s="30"/>
      <c r="CZ809" s="30"/>
      <c r="DA809" s="30"/>
      <c r="DB809" s="30"/>
      <c r="DC809" s="30"/>
      <c r="DD809" s="30"/>
      <c r="DE809" s="30"/>
      <c r="DF809" s="30"/>
      <c r="DG809" s="30"/>
      <c r="DH809" s="30"/>
      <c r="DI809" s="30"/>
      <c r="DJ809" s="30"/>
      <c r="DK809" s="30"/>
      <c r="DL809" s="30"/>
      <c r="DM809" s="30"/>
      <c r="DN809" s="30"/>
      <c r="DO809" s="30"/>
      <c r="DP809" s="30"/>
      <c r="DQ809" s="30"/>
      <c r="DR809" s="30"/>
      <c r="DS809" s="30"/>
      <c r="DT809" s="30"/>
      <c r="DU809" s="30"/>
      <c r="DV809" s="30"/>
      <c r="DW809" s="30"/>
      <c r="DX809" s="30"/>
      <c r="DY809" s="30"/>
      <c r="DZ809" s="30"/>
      <c r="EA809" s="30"/>
      <c r="EB809" s="30"/>
      <c r="EC809" s="30"/>
      <c r="ED809" s="30"/>
      <c r="EE809" s="30"/>
      <c r="EF809" s="30"/>
      <c r="EG809" s="30"/>
      <c r="EH809" s="30"/>
    </row>
    <row r="810" spans="1:138" ht="14.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  <c r="BS810" s="30"/>
      <c r="BT810" s="30"/>
      <c r="BU810" s="30"/>
      <c r="BV810" s="30"/>
      <c r="BW810" s="30"/>
      <c r="BX810" s="30"/>
      <c r="BY810" s="30"/>
      <c r="BZ810" s="30"/>
      <c r="CA810" s="30"/>
      <c r="CB810" s="30"/>
      <c r="CC810" s="30"/>
      <c r="CD810" s="30"/>
      <c r="CE810" s="30"/>
      <c r="CF810" s="30"/>
      <c r="CG810" s="30"/>
      <c r="CH810" s="30"/>
      <c r="CI810" s="30"/>
      <c r="CJ810" s="30"/>
      <c r="CK810" s="30"/>
      <c r="CL810" s="30"/>
      <c r="CM810" s="30"/>
      <c r="CN810" s="30"/>
      <c r="CO810" s="30"/>
      <c r="CP810" s="30"/>
      <c r="CQ810" s="30"/>
      <c r="CR810" s="30"/>
      <c r="CS810" s="30"/>
      <c r="CT810" s="30"/>
      <c r="CU810" s="30"/>
      <c r="CV810" s="30"/>
      <c r="CW810" s="30"/>
      <c r="CX810" s="30"/>
      <c r="CY810" s="30"/>
      <c r="CZ810" s="30"/>
      <c r="DA810" s="30"/>
      <c r="DB810" s="30"/>
      <c r="DC810" s="30"/>
      <c r="DD810" s="30"/>
      <c r="DE810" s="30"/>
      <c r="DF810" s="30"/>
      <c r="DG810" s="30"/>
      <c r="DH810" s="30"/>
      <c r="DI810" s="30"/>
      <c r="DJ810" s="30"/>
      <c r="DK810" s="30"/>
      <c r="DL810" s="30"/>
      <c r="DM810" s="30"/>
      <c r="DN810" s="30"/>
      <c r="DO810" s="30"/>
      <c r="DP810" s="30"/>
      <c r="DQ810" s="30"/>
      <c r="DR810" s="30"/>
      <c r="DS810" s="30"/>
      <c r="DT810" s="30"/>
      <c r="DU810" s="30"/>
      <c r="DV810" s="30"/>
      <c r="DW810" s="30"/>
      <c r="DX810" s="30"/>
      <c r="DY810" s="30"/>
      <c r="DZ810" s="30"/>
      <c r="EA810" s="30"/>
      <c r="EB810" s="30"/>
      <c r="EC810" s="30"/>
      <c r="ED810" s="30"/>
      <c r="EE810" s="30"/>
      <c r="EF810" s="30"/>
      <c r="EG810" s="30"/>
      <c r="EH810" s="30"/>
    </row>
    <row r="811" spans="1:138" ht="14.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30"/>
      <c r="BQ811" s="30"/>
      <c r="BR811" s="30"/>
      <c r="BS811" s="30"/>
      <c r="BT811" s="30"/>
      <c r="BU811" s="30"/>
      <c r="BV811" s="30"/>
      <c r="BW811" s="30"/>
      <c r="BX811" s="30"/>
      <c r="BY811" s="30"/>
      <c r="BZ811" s="30"/>
      <c r="CA811" s="30"/>
      <c r="CB811" s="30"/>
      <c r="CC811" s="30"/>
      <c r="CD811" s="30"/>
      <c r="CE811" s="30"/>
      <c r="CF811" s="30"/>
      <c r="CG811" s="30"/>
      <c r="CH811" s="30"/>
      <c r="CI811" s="30"/>
      <c r="CJ811" s="30"/>
      <c r="CK811" s="30"/>
      <c r="CL811" s="30"/>
      <c r="CM811" s="30"/>
      <c r="CN811" s="30"/>
      <c r="CO811" s="30"/>
      <c r="CP811" s="30"/>
      <c r="CQ811" s="30"/>
      <c r="CR811" s="30"/>
      <c r="CS811" s="30"/>
      <c r="CT811" s="30"/>
      <c r="CU811" s="30"/>
      <c r="CV811" s="30"/>
      <c r="CW811" s="30"/>
      <c r="CX811" s="30"/>
      <c r="CY811" s="30"/>
      <c r="CZ811" s="30"/>
      <c r="DA811" s="30"/>
      <c r="DB811" s="30"/>
      <c r="DC811" s="30"/>
      <c r="DD811" s="30"/>
      <c r="DE811" s="30"/>
      <c r="DF811" s="30"/>
      <c r="DG811" s="30"/>
      <c r="DH811" s="30"/>
      <c r="DI811" s="30"/>
      <c r="DJ811" s="30"/>
      <c r="DK811" s="30"/>
      <c r="DL811" s="30"/>
      <c r="DM811" s="30"/>
      <c r="DN811" s="30"/>
      <c r="DO811" s="30"/>
      <c r="DP811" s="30"/>
      <c r="DQ811" s="30"/>
      <c r="DR811" s="30"/>
      <c r="DS811" s="30"/>
      <c r="DT811" s="30"/>
      <c r="DU811" s="30"/>
      <c r="DV811" s="30"/>
      <c r="DW811" s="30"/>
      <c r="DX811" s="30"/>
      <c r="DY811" s="30"/>
      <c r="DZ811" s="30"/>
      <c r="EA811" s="30"/>
      <c r="EB811" s="30"/>
      <c r="EC811" s="30"/>
      <c r="ED811" s="30"/>
      <c r="EE811" s="30"/>
      <c r="EF811" s="30"/>
      <c r="EG811" s="30"/>
      <c r="EH811" s="30"/>
    </row>
    <row r="812" spans="1:138" ht="14.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30"/>
      <c r="BQ812" s="30"/>
      <c r="BR812" s="30"/>
      <c r="BS812" s="30"/>
      <c r="BT812" s="30"/>
      <c r="BU812" s="30"/>
      <c r="BV812" s="30"/>
      <c r="BW812" s="30"/>
      <c r="BX812" s="30"/>
      <c r="BY812" s="30"/>
      <c r="BZ812" s="30"/>
      <c r="CA812" s="30"/>
      <c r="CB812" s="30"/>
      <c r="CC812" s="30"/>
      <c r="CD812" s="30"/>
      <c r="CE812" s="30"/>
      <c r="CF812" s="30"/>
      <c r="CG812" s="30"/>
      <c r="CH812" s="30"/>
      <c r="CI812" s="30"/>
      <c r="CJ812" s="30"/>
      <c r="CK812" s="30"/>
      <c r="CL812" s="30"/>
      <c r="CM812" s="30"/>
      <c r="CN812" s="30"/>
      <c r="CO812" s="30"/>
      <c r="CP812" s="30"/>
      <c r="CQ812" s="30"/>
      <c r="CR812" s="30"/>
      <c r="CS812" s="30"/>
      <c r="CT812" s="30"/>
      <c r="CU812" s="30"/>
      <c r="CV812" s="30"/>
      <c r="CW812" s="30"/>
      <c r="CX812" s="30"/>
      <c r="CY812" s="30"/>
      <c r="CZ812" s="30"/>
      <c r="DA812" s="30"/>
      <c r="DB812" s="30"/>
      <c r="DC812" s="30"/>
      <c r="DD812" s="30"/>
      <c r="DE812" s="30"/>
      <c r="DF812" s="30"/>
      <c r="DG812" s="30"/>
      <c r="DH812" s="30"/>
      <c r="DI812" s="30"/>
      <c r="DJ812" s="30"/>
      <c r="DK812" s="30"/>
      <c r="DL812" s="30"/>
      <c r="DM812" s="30"/>
      <c r="DN812" s="30"/>
      <c r="DO812" s="30"/>
      <c r="DP812" s="30"/>
      <c r="DQ812" s="30"/>
      <c r="DR812" s="30"/>
      <c r="DS812" s="30"/>
      <c r="DT812" s="30"/>
      <c r="DU812" s="30"/>
      <c r="DV812" s="30"/>
      <c r="DW812" s="30"/>
      <c r="DX812" s="30"/>
      <c r="DY812" s="30"/>
      <c r="DZ812" s="30"/>
      <c r="EA812" s="30"/>
      <c r="EB812" s="30"/>
      <c r="EC812" s="30"/>
      <c r="ED812" s="30"/>
      <c r="EE812" s="30"/>
      <c r="EF812" s="30"/>
      <c r="EG812" s="30"/>
      <c r="EH812" s="30"/>
    </row>
    <row r="813" spans="1:138" ht="14.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30"/>
      <c r="BQ813" s="30"/>
      <c r="BR813" s="30"/>
      <c r="BS813" s="30"/>
      <c r="BT813" s="30"/>
      <c r="BU813" s="30"/>
      <c r="BV813" s="30"/>
      <c r="BW813" s="30"/>
      <c r="BX813" s="30"/>
      <c r="BY813" s="30"/>
      <c r="BZ813" s="30"/>
      <c r="CA813" s="30"/>
      <c r="CB813" s="30"/>
      <c r="CC813" s="30"/>
      <c r="CD813" s="30"/>
      <c r="CE813" s="30"/>
      <c r="CF813" s="30"/>
      <c r="CG813" s="30"/>
      <c r="CH813" s="30"/>
      <c r="CI813" s="30"/>
      <c r="CJ813" s="30"/>
      <c r="CK813" s="30"/>
      <c r="CL813" s="30"/>
      <c r="CM813" s="30"/>
      <c r="CN813" s="30"/>
      <c r="CO813" s="30"/>
      <c r="CP813" s="30"/>
      <c r="CQ813" s="30"/>
      <c r="CR813" s="30"/>
      <c r="CS813" s="30"/>
      <c r="CT813" s="30"/>
      <c r="CU813" s="30"/>
      <c r="CV813" s="30"/>
      <c r="CW813" s="30"/>
      <c r="CX813" s="30"/>
      <c r="CY813" s="30"/>
      <c r="CZ813" s="30"/>
      <c r="DA813" s="30"/>
      <c r="DB813" s="30"/>
      <c r="DC813" s="30"/>
      <c r="DD813" s="30"/>
      <c r="DE813" s="30"/>
      <c r="DF813" s="30"/>
      <c r="DG813" s="30"/>
      <c r="DH813" s="30"/>
      <c r="DI813" s="30"/>
      <c r="DJ813" s="30"/>
      <c r="DK813" s="30"/>
      <c r="DL813" s="30"/>
      <c r="DM813" s="30"/>
      <c r="DN813" s="30"/>
      <c r="DO813" s="30"/>
      <c r="DP813" s="30"/>
      <c r="DQ813" s="30"/>
      <c r="DR813" s="30"/>
      <c r="DS813" s="30"/>
      <c r="DT813" s="30"/>
      <c r="DU813" s="30"/>
      <c r="DV813" s="30"/>
      <c r="DW813" s="30"/>
      <c r="DX813" s="30"/>
      <c r="DY813" s="30"/>
      <c r="DZ813" s="30"/>
      <c r="EA813" s="30"/>
      <c r="EB813" s="30"/>
      <c r="EC813" s="30"/>
      <c r="ED813" s="30"/>
      <c r="EE813" s="30"/>
      <c r="EF813" s="30"/>
      <c r="EG813" s="30"/>
      <c r="EH813" s="30"/>
    </row>
    <row r="814" spans="1:138" ht="14.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30"/>
      <c r="BQ814" s="30"/>
      <c r="BR814" s="30"/>
      <c r="BS814" s="30"/>
      <c r="BT814" s="30"/>
      <c r="BU814" s="30"/>
      <c r="BV814" s="30"/>
      <c r="BW814" s="30"/>
      <c r="BX814" s="30"/>
      <c r="BY814" s="30"/>
      <c r="BZ814" s="30"/>
      <c r="CA814" s="30"/>
      <c r="CB814" s="30"/>
      <c r="CC814" s="30"/>
      <c r="CD814" s="30"/>
      <c r="CE814" s="30"/>
      <c r="CF814" s="30"/>
      <c r="CG814" s="30"/>
      <c r="CH814" s="30"/>
      <c r="CI814" s="30"/>
      <c r="CJ814" s="30"/>
      <c r="CK814" s="30"/>
      <c r="CL814" s="30"/>
      <c r="CM814" s="30"/>
      <c r="CN814" s="30"/>
      <c r="CO814" s="30"/>
      <c r="CP814" s="30"/>
      <c r="CQ814" s="30"/>
      <c r="CR814" s="30"/>
      <c r="CS814" s="30"/>
      <c r="CT814" s="30"/>
      <c r="CU814" s="30"/>
      <c r="CV814" s="30"/>
      <c r="CW814" s="30"/>
      <c r="CX814" s="30"/>
      <c r="CY814" s="30"/>
      <c r="CZ814" s="30"/>
      <c r="DA814" s="30"/>
      <c r="DB814" s="30"/>
      <c r="DC814" s="30"/>
      <c r="DD814" s="30"/>
      <c r="DE814" s="30"/>
      <c r="DF814" s="30"/>
      <c r="DG814" s="30"/>
      <c r="DH814" s="30"/>
      <c r="DI814" s="30"/>
      <c r="DJ814" s="30"/>
      <c r="DK814" s="30"/>
      <c r="DL814" s="30"/>
      <c r="DM814" s="30"/>
      <c r="DN814" s="30"/>
      <c r="DO814" s="30"/>
      <c r="DP814" s="30"/>
      <c r="DQ814" s="30"/>
      <c r="DR814" s="30"/>
      <c r="DS814" s="30"/>
      <c r="DT814" s="30"/>
      <c r="DU814" s="30"/>
      <c r="DV814" s="30"/>
      <c r="DW814" s="30"/>
      <c r="DX814" s="30"/>
      <c r="DY814" s="30"/>
      <c r="DZ814" s="30"/>
      <c r="EA814" s="30"/>
      <c r="EB814" s="30"/>
      <c r="EC814" s="30"/>
      <c r="ED814" s="30"/>
      <c r="EE814" s="30"/>
      <c r="EF814" s="30"/>
      <c r="EG814" s="30"/>
      <c r="EH814" s="30"/>
    </row>
    <row r="815" spans="1:138" ht="14.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30"/>
      <c r="BQ815" s="30"/>
      <c r="BR815" s="30"/>
      <c r="BS815" s="30"/>
      <c r="BT815" s="30"/>
      <c r="BU815" s="30"/>
      <c r="BV815" s="30"/>
      <c r="BW815" s="30"/>
      <c r="BX815" s="30"/>
      <c r="BY815" s="30"/>
      <c r="BZ815" s="30"/>
      <c r="CA815" s="30"/>
      <c r="CB815" s="30"/>
      <c r="CC815" s="30"/>
      <c r="CD815" s="30"/>
      <c r="CE815" s="30"/>
      <c r="CF815" s="30"/>
      <c r="CG815" s="30"/>
      <c r="CH815" s="30"/>
      <c r="CI815" s="30"/>
      <c r="CJ815" s="30"/>
      <c r="CK815" s="30"/>
      <c r="CL815" s="30"/>
      <c r="CM815" s="30"/>
      <c r="CN815" s="30"/>
      <c r="CO815" s="30"/>
      <c r="CP815" s="30"/>
      <c r="CQ815" s="30"/>
      <c r="CR815" s="30"/>
      <c r="CS815" s="30"/>
      <c r="CT815" s="30"/>
      <c r="CU815" s="30"/>
      <c r="CV815" s="30"/>
      <c r="CW815" s="30"/>
      <c r="CX815" s="30"/>
      <c r="CY815" s="30"/>
      <c r="CZ815" s="30"/>
      <c r="DA815" s="30"/>
      <c r="DB815" s="30"/>
      <c r="DC815" s="30"/>
      <c r="DD815" s="30"/>
      <c r="DE815" s="30"/>
      <c r="DF815" s="30"/>
      <c r="DG815" s="30"/>
      <c r="DH815" s="30"/>
      <c r="DI815" s="30"/>
      <c r="DJ815" s="30"/>
      <c r="DK815" s="30"/>
      <c r="DL815" s="30"/>
      <c r="DM815" s="30"/>
      <c r="DN815" s="30"/>
      <c r="DO815" s="30"/>
      <c r="DP815" s="30"/>
      <c r="DQ815" s="30"/>
      <c r="DR815" s="30"/>
      <c r="DS815" s="30"/>
      <c r="DT815" s="30"/>
      <c r="DU815" s="30"/>
      <c r="DV815" s="30"/>
      <c r="DW815" s="30"/>
      <c r="DX815" s="30"/>
      <c r="DY815" s="30"/>
      <c r="DZ815" s="30"/>
      <c r="EA815" s="30"/>
      <c r="EB815" s="30"/>
      <c r="EC815" s="30"/>
      <c r="ED815" s="30"/>
      <c r="EE815" s="30"/>
      <c r="EF815" s="30"/>
      <c r="EG815" s="30"/>
      <c r="EH815" s="30"/>
    </row>
    <row r="816" spans="1:138" ht="14.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30"/>
      <c r="BQ816" s="30"/>
      <c r="BR816" s="30"/>
      <c r="BS816" s="30"/>
      <c r="BT816" s="30"/>
      <c r="BU816" s="30"/>
      <c r="BV816" s="30"/>
      <c r="BW816" s="30"/>
      <c r="BX816" s="30"/>
      <c r="BY816" s="30"/>
      <c r="BZ816" s="30"/>
      <c r="CA816" s="30"/>
      <c r="CB816" s="30"/>
      <c r="CC816" s="30"/>
      <c r="CD816" s="30"/>
      <c r="CE816" s="30"/>
      <c r="CF816" s="30"/>
      <c r="CG816" s="30"/>
      <c r="CH816" s="30"/>
      <c r="CI816" s="30"/>
      <c r="CJ816" s="30"/>
      <c r="CK816" s="30"/>
      <c r="CL816" s="30"/>
      <c r="CM816" s="30"/>
      <c r="CN816" s="30"/>
      <c r="CO816" s="30"/>
      <c r="CP816" s="30"/>
      <c r="CQ816" s="30"/>
      <c r="CR816" s="30"/>
      <c r="CS816" s="30"/>
      <c r="CT816" s="30"/>
      <c r="CU816" s="30"/>
      <c r="CV816" s="30"/>
      <c r="CW816" s="30"/>
      <c r="CX816" s="30"/>
      <c r="CY816" s="30"/>
      <c r="CZ816" s="30"/>
      <c r="DA816" s="30"/>
      <c r="DB816" s="30"/>
      <c r="DC816" s="30"/>
      <c r="DD816" s="30"/>
      <c r="DE816" s="30"/>
      <c r="DF816" s="30"/>
      <c r="DG816" s="30"/>
      <c r="DH816" s="30"/>
      <c r="DI816" s="30"/>
      <c r="DJ816" s="30"/>
      <c r="DK816" s="30"/>
      <c r="DL816" s="30"/>
      <c r="DM816" s="30"/>
      <c r="DN816" s="30"/>
      <c r="DO816" s="30"/>
      <c r="DP816" s="30"/>
      <c r="DQ816" s="30"/>
      <c r="DR816" s="30"/>
      <c r="DS816" s="30"/>
      <c r="DT816" s="30"/>
      <c r="DU816" s="30"/>
      <c r="DV816" s="30"/>
      <c r="DW816" s="30"/>
      <c r="DX816" s="30"/>
      <c r="DY816" s="30"/>
      <c r="DZ816" s="30"/>
      <c r="EA816" s="30"/>
      <c r="EB816" s="30"/>
      <c r="EC816" s="30"/>
      <c r="ED816" s="30"/>
      <c r="EE816" s="30"/>
      <c r="EF816" s="30"/>
      <c r="EG816" s="30"/>
      <c r="EH816" s="30"/>
    </row>
    <row r="817" spans="1:138" ht="14.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30"/>
      <c r="BQ817" s="30"/>
      <c r="BR817" s="30"/>
      <c r="BS817" s="30"/>
      <c r="BT817" s="30"/>
      <c r="BU817" s="30"/>
      <c r="BV817" s="30"/>
      <c r="BW817" s="30"/>
      <c r="BX817" s="30"/>
      <c r="BY817" s="30"/>
      <c r="BZ817" s="30"/>
      <c r="CA817" s="30"/>
      <c r="CB817" s="30"/>
      <c r="CC817" s="30"/>
      <c r="CD817" s="30"/>
      <c r="CE817" s="30"/>
      <c r="CF817" s="30"/>
      <c r="CG817" s="30"/>
      <c r="CH817" s="30"/>
      <c r="CI817" s="30"/>
      <c r="CJ817" s="30"/>
      <c r="CK817" s="30"/>
      <c r="CL817" s="30"/>
      <c r="CM817" s="30"/>
      <c r="CN817" s="30"/>
      <c r="CO817" s="30"/>
      <c r="CP817" s="30"/>
      <c r="CQ817" s="30"/>
      <c r="CR817" s="30"/>
      <c r="CS817" s="30"/>
      <c r="CT817" s="30"/>
      <c r="CU817" s="30"/>
      <c r="CV817" s="30"/>
      <c r="CW817" s="30"/>
      <c r="CX817" s="30"/>
      <c r="CY817" s="30"/>
      <c r="CZ817" s="30"/>
      <c r="DA817" s="30"/>
      <c r="DB817" s="30"/>
      <c r="DC817" s="30"/>
      <c r="DD817" s="30"/>
      <c r="DE817" s="30"/>
      <c r="DF817" s="30"/>
      <c r="DG817" s="30"/>
      <c r="DH817" s="30"/>
      <c r="DI817" s="30"/>
      <c r="DJ817" s="30"/>
      <c r="DK817" s="30"/>
      <c r="DL817" s="30"/>
      <c r="DM817" s="30"/>
      <c r="DN817" s="30"/>
      <c r="DO817" s="30"/>
      <c r="DP817" s="30"/>
      <c r="DQ817" s="30"/>
      <c r="DR817" s="30"/>
      <c r="DS817" s="30"/>
      <c r="DT817" s="30"/>
      <c r="DU817" s="30"/>
      <c r="DV817" s="30"/>
      <c r="DW817" s="30"/>
      <c r="DX817" s="30"/>
      <c r="DY817" s="30"/>
      <c r="DZ817" s="30"/>
      <c r="EA817" s="30"/>
      <c r="EB817" s="30"/>
      <c r="EC817" s="30"/>
      <c r="ED817" s="30"/>
      <c r="EE817" s="30"/>
      <c r="EF817" s="30"/>
      <c r="EG817" s="30"/>
      <c r="EH817" s="30"/>
    </row>
    <row r="818" spans="1:138" ht="14.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30"/>
      <c r="BQ818" s="30"/>
      <c r="BR818" s="30"/>
      <c r="BS818" s="30"/>
      <c r="BT818" s="30"/>
      <c r="BU818" s="30"/>
      <c r="BV818" s="30"/>
      <c r="BW818" s="30"/>
      <c r="BX818" s="30"/>
      <c r="BY818" s="30"/>
      <c r="BZ818" s="30"/>
      <c r="CA818" s="30"/>
      <c r="CB818" s="30"/>
      <c r="CC818" s="30"/>
      <c r="CD818" s="30"/>
      <c r="CE818" s="30"/>
      <c r="CF818" s="30"/>
      <c r="CG818" s="30"/>
      <c r="CH818" s="30"/>
      <c r="CI818" s="30"/>
      <c r="CJ818" s="30"/>
      <c r="CK818" s="30"/>
      <c r="CL818" s="30"/>
      <c r="CM818" s="30"/>
      <c r="CN818" s="30"/>
      <c r="CO818" s="30"/>
      <c r="CP818" s="30"/>
      <c r="CQ818" s="30"/>
      <c r="CR818" s="30"/>
      <c r="CS818" s="30"/>
      <c r="CT818" s="30"/>
      <c r="CU818" s="30"/>
      <c r="CV818" s="30"/>
      <c r="CW818" s="30"/>
      <c r="CX818" s="30"/>
      <c r="CY818" s="30"/>
      <c r="CZ818" s="30"/>
      <c r="DA818" s="30"/>
      <c r="DB818" s="30"/>
      <c r="DC818" s="30"/>
      <c r="DD818" s="30"/>
      <c r="DE818" s="30"/>
      <c r="DF818" s="30"/>
      <c r="DG818" s="30"/>
      <c r="DH818" s="30"/>
      <c r="DI818" s="30"/>
      <c r="DJ818" s="30"/>
      <c r="DK818" s="30"/>
      <c r="DL818" s="30"/>
      <c r="DM818" s="30"/>
      <c r="DN818" s="30"/>
      <c r="DO818" s="30"/>
      <c r="DP818" s="30"/>
      <c r="DQ818" s="30"/>
      <c r="DR818" s="30"/>
      <c r="DS818" s="30"/>
      <c r="DT818" s="30"/>
      <c r="DU818" s="30"/>
      <c r="DV818" s="30"/>
      <c r="DW818" s="30"/>
      <c r="DX818" s="30"/>
      <c r="DY818" s="30"/>
      <c r="DZ818" s="30"/>
      <c r="EA818" s="30"/>
      <c r="EB818" s="30"/>
      <c r="EC818" s="30"/>
      <c r="ED818" s="30"/>
      <c r="EE818" s="30"/>
      <c r="EF818" s="30"/>
      <c r="EG818" s="30"/>
      <c r="EH818" s="30"/>
    </row>
    <row r="819" spans="1:138" ht="14.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30"/>
      <c r="BQ819" s="30"/>
      <c r="BR819" s="30"/>
      <c r="BS819" s="30"/>
      <c r="BT819" s="30"/>
      <c r="BU819" s="30"/>
      <c r="BV819" s="30"/>
      <c r="BW819" s="30"/>
      <c r="BX819" s="30"/>
      <c r="BY819" s="30"/>
      <c r="BZ819" s="30"/>
      <c r="CA819" s="30"/>
      <c r="CB819" s="30"/>
      <c r="CC819" s="30"/>
      <c r="CD819" s="30"/>
      <c r="CE819" s="30"/>
      <c r="CF819" s="30"/>
      <c r="CG819" s="30"/>
      <c r="CH819" s="30"/>
      <c r="CI819" s="30"/>
      <c r="CJ819" s="30"/>
      <c r="CK819" s="30"/>
      <c r="CL819" s="30"/>
      <c r="CM819" s="30"/>
      <c r="CN819" s="30"/>
      <c r="CO819" s="30"/>
      <c r="CP819" s="30"/>
      <c r="CQ819" s="30"/>
      <c r="CR819" s="30"/>
      <c r="CS819" s="30"/>
      <c r="CT819" s="30"/>
      <c r="CU819" s="30"/>
      <c r="CV819" s="30"/>
      <c r="CW819" s="30"/>
      <c r="CX819" s="30"/>
      <c r="CY819" s="30"/>
      <c r="CZ819" s="30"/>
      <c r="DA819" s="30"/>
      <c r="DB819" s="30"/>
      <c r="DC819" s="30"/>
      <c r="DD819" s="30"/>
      <c r="DE819" s="30"/>
      <c r="DF819" s="30"/>
      <c r="DG819" s="30"/>
      <c r="DH819" s="30"/>
      <c r="DI819" s="30"/>
      <c r="DJ819" s="30"/>
      <c r="DK819" s="30"/>
      <c r="DL819" s="30"/>
      <c r="DM819" s="30"/>
      <c r="DN819" s="30"/>
      <c r="DO819" s="30"/>
      <c r="DP819" s="30"/>
      <c r="DQ819" s="30"/>
      <c r="DR819" s="30"/>
      <c r="DS819" s="30"/>
      <c r="DT819" s="30"/>
      <c r="DU819" s="30"/>
      <c r="DV819" s="30"/>
      <c r="DW819" s="30"/>
      <c r="DX819" s="30"/>
      <c r="DY819" s="30"/>
      <c r="DZ819" s="30"/>
      <c r="EA819" s="30"/>
      <c r="EB819" s="30"/>
      <c r="EC819" s="30"/>
      <c r="ED819" s="30"/>
      <c r="EE819" s="30"/>
      <c r="EF819" s="30"/>
      <c r="EG819" s="30"/>
      <c r="EH819" s="30"/>
    </row>
    <row r="820" spans="1:138" ht="14.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30"/>
      <c r="BQ820" s="30"/>
      <c r="BR820" s="30"/>
      <c r="BS820" s="30"/>
      <c r="BT820" s="30"/>
      <c r="BU820" s="30"/>
      <c r="BV820" s="30"/>
      <c r="BW820" s="30"/>
      <c r="BX820" s="30"/>
      <c r="BY820" s="30"/>
      <c r="BZ820" s="30"/>
      <c r="CA820" s="30"/>
      <c r="CB820" s="30"/>
      <c r="CC820" s="30"/>
      <c r="CD820" s="30"/>
      <c r="CE820" s="30"/>
      <c r="CF820" s="30"/>
      <c r="CG820" s="30"/>
      <c r="CH820" s="30"/>
      <c r="CI820" s="30"/>
      <c r="CJ820" s="30"/>
      <c r="CK820" s="30"/>
      <c r="CL820" s="30"/>
      <c r="CM820" s="30"/>
      <c r="CN820" s="30"/>
      <c r="CO820" s="30"/>
      <c r="CP820" s="30"/>
      <c r="CQ820" s="30"/>
      <c r="CR820" s="30"/>
      <c r="CS820" s="30"/>
      <c r="CT820" s="30"/>
      <c r="CU820" s="30"/>
      <c r="CV820" s="30"/>
      <c r="CW820" s="30"/>
      <c r="CX820" s="30"/>
      <c r="CY820" s="30"/>
      <c r="CZ820" s="30"/>
      <c r="DA820" s="30"/>
      <c r="DB820" s="30"/>
      <c r="DC820" s="30"/>
      <c r="DD820" s="30"/>
      <c r="DE820" s="30"/>
      <c r="DF820" s="30"/>
      <c r="DG820" s="30"/>
      <c r="DH820" s="30"/>
      <c r="DI820" s="30"/>
      <c r="DJ820" s="30"/>
      <c r="DK820" s="30"/>
      <c r="DL820" s="30"/>
      <c r="DM820" s="30"/>
      <c r="DN820" s="30"/>
      <c r="DO820" s="30"/>
      <c r="DP820" s="30"/>
      <c r="DQ820" s="30"/>
      <c r="DR820" s="30"/>
      <c r="DS820" s="30"/>
      <c r="DT820" s="30"/>
      <c r="DU820" s="30"/>
      <c r="DV820" s="30"/>
      <c r="DW820" s="30"/>
      <c r="DX820" s="30"/>
      <c r="DY820" s="30"/>
      <c r="DZ820" s="30"/>
      <c r="EA820" s="30"/>
      <c r="EB820" s="30"/>
      <c r="EC820" s="30"/>
      <c r="ED820" s="30"/>
      <c r="EE820" s="30"/>
      <c r="EF820" s="30"/>
      <c r="EG820" s="30"/>
      <c r="EH820" s="30"/>
    </row>
    <row r="821" spans="1:138" ht="14.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30"/>
      <c r="BQ821" s="30"/>
      <c r="BR821" s="30"/>
      <c r="BS821" s="30"/>
      <c r="BT821" s="30"/>
      <c r="BU821" s="30"/>
      <c r="BV821" s="30"/>
      <c r="BW821" s="30"/>
      <c r="BX821" s="30"/>
      <c r="BY821" s="30"/>
      <c r="BZ821" s="30"/>
      <c r="CA821" s="30"/>
      <c r="CB821" s="30"/>
      <c r="CC821" s="30"/>
      <c r="CD821" s="30"/>
      <c r="CE821" s="30"/>
      <c r="CF821" s="30"/>
      <c r="CG821" s="30"/>
      <c r="CH821" s="30"/>
      <c r="CI821" s="30"/>
      <c r="CJ821" s="30"/>
      <c r="CK821" s="30"/>
      <c r="CL821" s="30"/>
      <c r="CM821" s="30"/>
      <c r="CN821" s="30"/>
      <c r="CO821" s="30"/>
      <c r="CP821" s="30"/>
      <c r="CQ821" s="30"/>
      <c r="CR821" s="30"/>
      <c r="CS821" s="30"/>
      <c r="CT821" s="30"/>
      <c r="CU821" s="30"/>
      <c r="CV821" s="30"/>
      <c r="CW821" s="30"/>
      <c r="CX821" s="30"/>
      <c r="CY821" s="30"/>
      <c r="CZ821" s="30"/>
      <c r="DA821" s="30"/>
      <c r="DB821" s="30"/>
      <c r="DC821" s="30"/>
      <c r="DD821" s="30"/>
      <c r="DE821" s="30"/>
      <c r="DF821" s="30"/>
      <c r="DG821" s="30"/>
      <c r="DH821" s="30"/>
      <c r="DI821" s="30"/>
      <c r="DJ821" s="30"/>
      <c r="DK821" s="30"/>
      <c r="DL821" s="30"/>
      <c r="DM821" s="30"/>
      <c r="DN821" s="30"/>
      <c r="DO821" s="30"/>
      <c r="DP821" s="30"/>
      <c r="DQ821" s="30"/>
      <c r="DR821" s="30"/>
      <c r="DS821" s="30"/>
      <c r="DT821" s="30"/>
      <c r="DU821" s="30"/>
      <c r="DV821" s="30"/>
      <c r="DW821" s="30"/>
      <c r="DX821" s="30"/>
      <c r="DY821" s="30"/>
      <c r="DZ821" s="30"/>
      <c r="EA821" s="30"/>
      <c r="EB821" s="30"/>
      <c r="EC821" s="30"/>
      <c r="ED821" s="30"/>
      <c r="EE821" s="30"/>
      <c r="EF821" s="30"/>
      <c r="EG821" s="30"/>
      <c r="EH821" s="30"/>
    </row>
    <row r="822" spans="1:138" ht="14.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30"/>
      <c r="BQ822" s="30"/>
      <c r="BR822" s="30"/>
      <c r="BS822" s="30"/>
      <c r="BT822" s="30"/>
      <c r="BU822" s="30"/>
      <c r="BV822" s="30"/>
      <c r="BW822" s="30"/>
      <c r="BX822" s="30"/>
      <c r="BY822" s="30"/>
      <c r="BZ822" s="30"/>
      <c r="CA822" s="30"/>
      <c r="CB822" s="30"/>
      <c r="CC822" s="30"/>
      <c r="CD822" s="30"/>
      <c r="CE822" s="30"/>
      <c r="CF822" s="30"/>
      <c r="CG822" s="30"/>
      <c r="CH822" s="30"/>
      <c r="CI822" s="30"/>
      <c r="CJ822" s="30"/>
      <c r="CK822" s="30"/>
      <c r="CL822" s="30"/>
      <c r="CM822" s="30"/>
      <c r="CN822" s="30"/>
      <c r="CO822" s="30"/>
      <c r="CP822" s="30"/>
      <c r="CQ822" s="30"/>
      <c r="CR822" s="30"/>
      <c r="CS822" s="30"/>
      <c r="CT822" s="30"/>
      <c r="CU822" s="30"/>
      <c r="CV822" s="30"/>
      <c r="CW822" s="30"/>
      <c r="CX822" s="30"/>
      <c r="CY822" s="30"/>
      <c r="CZ822" s="30"/>
      <c r="DA822" s="30"/>
      <c r="DB822" s="30"/>
      <c r="DC822" s="30"/>
      <c r="DD822" s="30"/>
      <c r="DE822" s="30"/>
      <c r="DF822" s="30"/>
      <c r="DG822" s="30"/>
      <c r="DH822" s="30"/>
      <c r="DI822" s="30"/>
      <c r="DJ822" s="30"/>
      <c r="DK822" s="30"/>
      <c r="DL822" s="30"/>
      <c r="DM822" s="30"/>
      <c r="DN822" s="30"/>
      <c r="DO822" s="30"/>
      <c r="DP822" s="30"/>
      <c r="DQ822" s="30"/>
      <c r="DR822" s="30"/>
      <c r="DS822" s="30"/>
      <c r="DT822" s="30"/>
      <c r="DU822" s="30"/>
      <c r="DV822" s="30"/>
      <c r="DW822" s="30"/>
      <c r="DX822" s="30"/>
      <c r="DY822" s="30"/>
      <c r="DZ822" s="30"/>
      <c r="EA822" s="30"/>
      <c r="EB822" s="30"/>
      <c r="EC822" s="30"/>
      <c r="ED822" s="30"/>
      <c r="EE822" s="30"/>
      <c r="EF822" s="30"/>
      <c r="EG822" s="30"/>
      <c r="EH822" s="30"/>
    </row>
    <row r="823" spans="1:138" ht="14.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30"/>
      <c r="BQ823" s="30"/>
      <c r="BR823" s="30"/>
      <c r="BS823" s="30"/>
      <c r="BT823" s="30"/>
      <c r="BU823" s="30"/>
      <c r="BV823" s="30"/>
      <c r="BW823" s="30"/>
      <c r="BX823" s="30"/>
      <c r="BY823" s="30"/>
      <c r="BZ823" s="30"/>
      <c r="CA823" s="30"/>
      <c r="CB823" s="30"/>
      <c r="CC823" s="30"/>
      <c r="CD823" s="30"/>
      <c r="CE823" s="30"/>
      <c r="CF823" s="30"/>
      <c r="CG823" s="30"/>
      <c r="CH823" s="30"/>
      <c r="CI823" s="30"/>
      <c r="CJ823" s="30"/>
      <c r="CK823" s="30"/>
      <c r="CL823" s="30"/>
      <c r="CM823" s="30"/>
      <c r="CN823" s="30"/>
      <c r="CO823" s="30"/>
      <c r="CP823" s="30"/>
      <c r="CQ823" s="30"/>
      <c r="CR823" s="30"/>
      <c r="CS823" s="30"/>
      <c r="CT823" s="30"/>
      <c r="CU823" s="30"/>
      <c r="CV823" s="30"/>
      <c r="CW823" s="30"/>
      <c r="CX823" s="30"/>
      <c r="CY823" s="30"/>
      <c r="CZ823" s="30"/>
      <c r="DA823" s="30"/>
      <c r="DB823" s="30"/>
      <c r="DC823" s="30"/>
      <c r="DD823" s="30"/>
      <c r="DE823" s="30"/>
      <c r="DF823" s="30"/>
      <c r="DG823" s="30"/>
      <c r="DH823" s="30"/>
      <c r="DI823" s="30"/>
      <c r="DJ823" s="30"/>
      <c r="DK823" s="30"/>
      <c r="DL823" s="30"/>
      <c r="DM823" s="30"/>
      <c r="DN823" s="30"/>
      <c r="DO823" s="30"/>
      <c r="DP823" s="30"/>
      <c r="DQ823" s="30"/>
      <c r="DR823" s="30"/>
      <c r="DS823" s="30"/>
      <c r="DT823" s="30"/>
      <c r="DU823" s="30"/>
      <c r="DV823" s="30"/>
      <c r="DW823" s="30"/>
      <c r="DX823" s="30"/>
      <c r="DY823" s="30"/>
      <c r="DZ823" s="30"/>
      <c r="EA823" s="30"/>
      <c r="EB823" s="30"/>
      <c r="EC823" s="30"/>
      <c r="ED823" s="30"/>
      <c r="EE823" s="30"/>
      <c r="EF823" s="30"/>
      <c r="EG823" s="30"/>
      <c r="EH823" s="30"/>
    </row>
    <row r="824" spans="1:138" ht="14.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30"/>
      <c r="BQ824" s="30"/>
      <c r="BR824" s="30"/>
      <c r="BS824" s="30"/>
      <c r="BT824" s="30"/>
      <c r="BU824" s="30"/>
      <c r="BV824" s="30"/>
      <c r="BW824" s="30"/>
      <c r="BX824" s="30"/>
      <c r="BY824" s="30"/>
      <c r="BZ824" s="30"/>
      <c r="CA824" s="30"/>
      <c r="CB824" s="30"/>
      <c r="CC824" s="30"/>
      <c r="CD824" s="30"/>
      <c r="CE824" s="30"/>
      <c r="CF824" s="30"/>
      <c r="CG824" s="30"/>
      <c r="CH824" s="30"/>
      <c r="CI824" s="30"/>
      <c r="CJ824" s="30"/>
      <c r="CK824" s="30"/>
      <c r="CL824" s="30"/>
      <c r="CM824" s="30"/>
      <c r="CN824" s="30"/>
      <c r="CO824" s="30"/>
      <c r="CP824" s="30"/>
      <c r="CQ824" s="30"/>
      <c r="CR824" s="30"/>
      <c r="CS824" s="30"/>
      <c r="CT824" s="30"/>
      <c r="CU824" s="30"/>
      <c r="CV824" s="30"/>
      <c r="CW824" s="30"/>
      <c r="CX824" s="30"/>
      <c r="CY824" s="30"/>
      <c r="CZ824" s="30"/>
      <c r="DA824" s="30"/>
      <c r="DB824" s="30"/>
      <c r="DC824" s="30"/>
      <c r="DD824" s="30"/>
      <c r="DE824" s="30"/>
      <c r="DF824" s="30"/>
      <c r="DG824" s="30"/>
      <c r="DH824" s="30"/>
      <c r="DI824" s="30"/>
      <c r="DJ824" s="30"/>
      <c r="DK824" s="30"/>
      <c r="DL824" s="30"/>
      <c r="DM824" s="30"/>
      <c r="DN824" s="30"/>
      <c r="DO824" s="30"/>
      <c r="DP824" s="30"/>
      <c r="DQ824" s="30"/>
      <c r="DR824" s="30"/>
      <c r="DS824" s="30"/>
      <c r="DT824" s="30"/>
      <c r="DU824" s="30"/>
      <c r="DV824" s="30"/>
      <c r="DW824" s="30"/>
      <c r="DX824" s="30"/>
      <c r="DY824" s="30"/>
      <c r="DZ824" s="30"/>
      <c r="EA824" s="30"/>
      <c r="EB824" s="30"/>
      <c r="EC824" s="30"/>
      <c r="ED824" s="30"/>
      <c r="EE824" s="30"/>
      <c r="EF824" s="30"/>
      <c r="EG824" s="30"/>
      <c r="EH824" s="30"/>
    </row>
    <row r="825" spans="1:138" ht="14.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  <c r="BS825" s="30"/>
      <c r="BT825" s="30"/>
      <c r="BU825" s="30"/>
      <c r="BV825" s="30"/>
      <c r="BW825" s="30"/>
      <c r="BX825" s="30"/>
      <c r="BY825" s="30"/>
      <c r="BZ825" s="30"/>
      <c r="CA825" s="30"/>
      <c r="CB825" s="30"/>
      <c r="CC825" s="30"/>
      <c r="CD825" s="30"/>
      <c r="CE825" s="30"/>
      <c r="CF825" s="30"/>
      <c r="CG825" s="30"/>
      <c r="CH825" s="30"/>
      <c r="CI825" s="30"/>
      <c r="CJ825" s="30"/>
      <c r="CK825" s="30"/>
      <c r="CL825" s="30"/>
      <c r="CM825" s="30"/>
      <c r="CN825" s="30"/>
      <c r="CO825" s="30"/>
      <c r="CP825" s="30"/>
      <c r="CQ825" s="30"/>
      <c r="CR825" s="30"/>
      <c r="CS825" s="30"/>
      <c r="CT825" s="30"/>
      <c r="CU825" s="30"/>
      <c r="CV825" s="30"/>
      <c r="CW825" s="30"/>
      <c r="CX825" s="30"/>
      <c r="CY825" s="30"/>
      <c r="CZ825" s="30"/>
      <c r="DA825" s="30"/>
      <c r="DB825" s="30"/>
      <c r="DC825" s="30"/>
      <c r="DD825" s="30"/>
      <c r="DE825" s="30"/>
      <c r="DF825" s="30"/>
      <c r="DG825" s="30"/>
      <c r="DH825" s="30"/>
      <c r="DI825" s="30"/>
      <c r="DJ825" s="30"/>
      <c r="DK825" s="30"/>
      <c r="DL825" s="30"/>
      <c r="DM825" s="30"/>
      <c r="DN825" s="30"/>
      <c r="DO825" s="30"/>
      <c r="DP825" s="30"/>
      <c r="DQ825" s="30"/>
      <c r="DR825" s="30"/>
      <c r="DS825" s="30"/>
      <c r="DT825" s="30"/>
      <c r="DU825" s="30"/>
      <c r="DV825" s="30"/>
      <c r="DW825" s="30"/>
      <c r="DX825" s="30"/>
      <c r="DY825" s="30"/>
      <c r="DZ825" s="30"/>
      <c r="EA825" s="30"/>
      <c r="EB825" s="30"/>
      <c r="EC825" s="30"/>
      <c r="ED825" s="30"/>
      <c r="EE825" s="30"/>
      <c r="EF825" s="30"/>
      <c r="EG825" s="30"/>
      <c r="EH825" s="30"/>
    </row>
    <row r="826" spans="1:138" ht="14.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  <c r="CD826" s="30"/>
      <c r="CE826" s="30"/>
      <c r="CF826" s="30"/>
      <c r="CG826" s="30"/>
      <c r="CH826" s="30"/>
      <c r="CI826" s="30"/>
      <c r="CJ826" s="30"/>
      <c r="CK826" s="30"/>
      <c r="CL826" s="30"/>
      <c r="CM826" s="30"/>
      <c r="CN826" s="30"/>
      <c r="CO826" s="30"/>
      <c r="CP826" s="30"/>
      <c r="CQ826" s="30"/>
      <c r="CR826" s="30"/>
      <c r="CS826" s="30"/>
      <c r="CT826" s="30"/>
      <c r="CU826" s="30"/>
      <c r="CV826" s="30"/>
      <c r="CW826" s="30"/>
      <c r="CX826" s="30"/>
      <c r="CY826" s="30"/>
      <c r="CZ826" s="30"/>
      <c r="DA826" s="30"/>
      <c r="DB826" s="30"/>
      <c r="DC826" s="30"/>
      <c r="DD826" s="30"/>
      <c r="DE826" s="30"/>
      <c r="DF826" s="30"/>
      <c r="DG826" s="30"/>
      <c r="DH826" s="30"/>
      <c r="DI826" s="30"/>
      <c r="DJ826" s="30"/>
      <c r="DK826" s="30"/>
      <c r="DL826" s="30"/>
      <c r="DM826" s="30"/>
      <c r="DN826" s="30"/>
      <c r="DO826" s="30"/>
      <c r="DP826" s="30"/>
      <c r="DQ826" s="30"/>
      <c r="DR826" s="30"/>
      <c r="DS826" s="30"/>
      <c r="DT826" s="30"/>
      <c r="DU826" s="30"/>
      <c r="DV826" s="30"/>
      <c r="DW826" s="30"/>
      <c r="DX826" s="30"/>
      <c r="DY826" s="30"/>
      <c r="DZ826" s="30"/>
      <c r="EA826" s="30"/>
      <c r="EB826" s="30"/>
      <c r="EC826" s="30"/>
      <c r="ED826" s="30"/>
      <c r="EE826" s="30"/>
      <c r="EF826" s="30"/>
      <c r="EG826" s="30"/>
      <c r="EH826" s="30"/>
    </row>
    <row r="827" spans="1:138" ht="14.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  <c r="BS827" s="30"/>
      <c r="BT827" s="30"/>
      <c r="BU827" s="30"/>
      <c r="BV827" s="30"/>
      <c r="BW827" s="30"/>
      <c r="BX827" s="30"/>
      <c r="BY827" s="30"/>
      <c r="BZ827" s="30"/>
      <c r="CA827" s="30"/>
      <c r="CB827" s="30"/>
      <c r="CC827" s="30"/>
      <c r="CD827" s="30"/>
      <c r="CE827" s="30"/>
      <c r="CF827" s="30"/>
      <c r="CG827" s="30"/>
      <c r="CH827" s="30"/>
      <c r="CI827" s="30"/>
      <c r="CJ827" s="30"/>
      <c r="CK827" s="30"/>
      <c r="CL827" s="30"/>
      <c r="CM827" s="30"/>
      <c r="CN827" s="30"/>
      <c r="CO827" s="30"/>
      <c r="CP827" s="30"/>
      <c r="CQ827" s="30"/>
      <c r="CR827" s="30"/>
      <c r="CS827" s="30"/>
      <c r="CT827" s="30"/>
      <c r="CU827" s="30"/>
      <c r="CV827" s="30"/>
      <c r="CW827" s="30"/>
      <c r="CX827" s="30"/>
      <c r="CY827" s="30"/>
      <c r="CZ827" s="30"/>
      <c r="DA827" s="30"/>
      <c r="DB827" s="30"/>
      <c r="DC827" s="30"/>
      <c r="DD827" s="30"/>
      <c r="DE827" s="30"/>
      <c r="DF827" s="30"/>
      <c r="DG827" s="30"/>
      <c r="DH827" s="30"/>
      <c r="DI827" s="30"/>
      <c r="DJ827" s="30"/>
      <c r="DK827" s="30"/>
      <c r="DL827" s="30"/>
      <c r="DM827" s="30"/>
      <c r="DN827" s="30"/>
      <c r="DO827" s="30"/>
      <c r="DP827" s="30"/>
      <c r="DQ827" s="30"/>
      <c r="DR827" s="30"/>
      <c r="DS827" s="30"/>
      <c r="DT827" s="30"/>
      <c r="DU827" s="30"/>
      <c r="DV827" s="30"/>
      <c r="DW827" s="30"/>
      <c r="DX827" s="30"/>
      <c r="DY827" s="30"/>
      <c r="DZ827" s="30"/>
      <c r="EA827" s="30"/>
      <c r="EB827" s="30"/>
      <c r="EC827" s="30"/>
      <c r="ED827" s="30"/>
      <c r="EE827" s="30"/>
      <c r="EF827" s="30"/>
      <c r="EG827" s="30"/>
      <c r="EH827" s="30"/>
    </row>
    <row r="828" spans="1:138" ht="14.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  <c r="BS828" s="30"/>
      <c r="BT828" s="30"/>
      <c r="BU828" s="30"/>
      <c r="BV828" s="30"/>
      <c r="BW828" s="30"/>
      <c r="BX828" s="30"/>
      <c r="BY828" s="30"/>
      <c r="BZ828" s="30"/>
      <c r="CA828" s="30"/>
      <c r="CB828" s="30"/>
      <c r="CC828" s="30"/>
      <c r="CD828" s="30"/>
      <c r="CE828" s="30"/>
      <c r="CF828" s="30"/>
      <c r="CG828" s="30"/>
      <c r="CH828" s="30"/>
      <c r="CI828" s="30"/>
      <c r="CJ828" s="30"/>
      <c r="CK828" s="30"/>
      <c r="CL828" s="30"/>
      <c r="CM828" s="30"/>
      <c r="CN828" s="30"/>
      <c r="CO828" s="30"/>
      <c r="CP828" s="30"/>
      <c r="CQ828" s="30"/>
      <c r="CR828" s="30"/>
      <c r="CS828" s="30"/>
      <c r="CT828" s="30"/>
      <c r="CU828" s="30"/>
      <c r="CV828" s="30"/>
      <c r="CW828" s="30"/>
      <c r="CX828" s="30"/>
      <c r="CY828" s="30"/>
      <c r="CZ828" s="30"/>
      <c r="DA828" s="30"/>
      <c r="DB828" s="30"/>
      <c r="DC828" s="30"/>
      <c r="DD828" s="30"/>
      <c r="DE828" s="30"/>
      <c r="DF828" s="30"/>
      <c r="DG828" s="30"/>
      <c r="DH828" s="30"/>
      <c r="DI828" s="30"/>
      <c r="DJ828" s="30"/>
      <c r="DK828" s="30"/>
      <c r="DL828" s="30"/>
      <c r="DM828" s="30"/>
      <c r="DN828" s="30"/>
      <c r="DO828" s="30"/>
      <c r="DP828" s="30"/>
      <c r="DQ828" s="30"/>
      <c r="DR828" s="30"/>
      <c r="DS828" s="30"/>
      <c r="DT828" s="30"/>
      <c r="DU828" s="30"/>
      <c r="DV828" s="30"/>
      <c r="DW828" s="30"/>
      <c r="DX828" s="30"/>
      <c r="DY828" s="30"/>
      <c r="DZ828" s="30"/>
      <c r="EA828" s="30"/>
      <c r="EB828" s="30"/>
      <c r="EC828" s="30"/>
      <c r="ED828" s="30"/>
      <c r="EE828" s="30"/>
      <c r="EF828" s="30"/>
      <c r="EG828" s="30"/>
      <c r="EH828" s="30"/>
    </row>
    <row r="829" spans="1:138" ht="14.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  <c r="BS829" s="30"/>
      <c r="BT829" s="30"/>
      <c r="BU829" s="30"/>
      <c r="BV829" s="30"/>
      <c r="BW829" s="30"/>
      <c r="BX829" s="30"/>
      <c r="BY829" s="30"/>
      <c r="BZ829" s="30"/>
      <c r="CA829" s="30"/>
      <c r="CB829" s="30"/>
      <c r="CC829" s="30"/>
      <c r="CD829" s="30"/>
      <c r="CE829" s="30"/>
      <c r="CF829" s="30"/>
      <c r="CG829" s="30"/>
      <c r="CH829" s="30"/>
      <c r="CI829" s="30"/>
      <c r="CJ829" s="30"/>
      <c r="CK829" s="30"/>
      <c r="CL829" s="30"/>
      <c r="CM829" s="30"/>
      <c r="CN829" s="30"/>
      <c r="CO829" s="30"/>
      <c r="CP829" s="30"/>
      <c r="CQ829" s="30"/>
      <c r="CR829" s="30"/>
      <c r="CS829" s="30"/>
      <c r="CT829" s="30"/>
      <c r="CU829" s="30"/>
      <c r="CV829" s="30"/>
      <c r="CW829" s="30"/>
      <c r="CX829" s="30"/>
      <c r="CY829" s="30"/>
      <c r="CZ829" s="30"/>
      <c r="DA829" s="30"/>
      <c r="DB829" s="30"/>
      <c r="DC829" s="30"/>
      <c r="DD829" s="30"/>
      <c r="DE829" s="30"/>
      <c r="DF829" s="30"/>
      <c r="DG829" s="30"/>
      <c r="DH829" s="30"/>
      <c r="DI829" s="30"/>
      <c r="DJ829" s="30"/>
      <c r="DK829" s="30"/>
      <c r="DL829" s="30"/>
      <c r="DM829" s="30"/>
      <c r="DN829" s="30"/>
      <c r="DO829" s="30"/>
      <c r="DP829" s="30"/>
      <c r="DQ829" s="30"/>
      <c r="DR829" s="30"/>
      <c r="DS829" s="30"/>
      <c r="DT829" s="30"/>
      <c r="DU829" s="30"/>
      <c r="DV829" s="30"/>
      <c r="DW829" s="30"/>
      <c r="DX829" s="30"/>
      <c r="DY829" s="30"/>
      <c r="DZ829" s="30"/>
      <c r="EA829" s="30"/>
      <c r="EB829" s="30"/>
      <c r="EC829" s="30"/>
      <c r="ED829" s="30"/>
      <c r="EE829" s="30"/>
      <c r="EF829" s="30"/>
      <c r="EG829" s="30"/>
      <c r="EH829" s="30"/>
    </row>
    <row r="830" spans="1:138" ht="14.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30"/>
      <c r="BW830" s="30"/>
      <c r="BX830" s="30"/>
      <c r="BY830" s="30"/>
      <c r="BZ830" s="30"/>
      <c r="CA830" s="30"/>
      <c r="CB830" s="30"/>
      <c r="CC830" s="30"/>
      <c r="CD830" s="30"/>
      <c r="CE830" s="30"/>
      <c r="CF830" s="30"/>
      <c r="CG830" s="30"/>
      <c r="CH830" s="30"/>
      <c r="CI830" s="30"/>
      <c r="CJ830" s="30"/>
      <c r="CK830" s="30"/>
      <c r="CL830" s="30"/>
      <c r="CM830" s="30"/>
      <c r="CN830" s="30"/>
      <c r="CO830" s="30"/>
      <c r="CP830" s="30"/>
      <c r="CQ830" s="30"/>
      <c r="CR830" s="30"/>
      <c r="CS830" s="30"/>
      <c r="CT830" s="30"/>
      <c r="CU830" s="30"/>
      <c r="CV830" s="30"/>
      <c r="CW830" s="30"/>
      <c r="CX830" s="30"/>
      <c r="CY830" s="30"/>
      <c r="CZ830" s="30"/>
      <c r="DA830" s="30"/>
      <c r="DB830" s="30"/>
      <c r="DC830" s="30"/>
      <c r="DD830" s="30"/>
      <c r="DE830" s="30"/>
      <c r="DF830" s="30"/>
      <c r="DG830" s="30"/>
      <c r="DH830" s="30"/>
      <c r="DI830" s="30"/>
      <c r="DJ830" s="30"/>
      <c r="DK830" s="30"/>
      <c r="DL830" s="30"/>
      <c r="DM830" s="30"/>
      <c r="DN830" s="30"/>
      <c r="DO830" s="30"/>
      <c r="DP830" s="30"/>
      <c r="DQ830" s="30"/>
      <c r="DR830" s="30"/>
      <c r="DS830" s="30"/>
      <c r="DT830" s="30"/>
      <c r="DU830" s="30"/>
      <c r="DV830" s="30"/>
      <c r="DW830" s="30"/>
      <c r="DX830" s="30"/>
      <c r="DY830" s="30"/>
      <c r="DZ830" s="30"/>
      <c r="EA830" s="30"/>
      <c r="EB830" s="30"/>
      <c r="EC830" s="30"/>
      <c r="ED830" s="30"/>
      <c r="EE830" s="30"/>
      <c r="EF830" s="30"/>
      <c r="EG830" s="30"/>
      <c r="EH830" s="30"/>
    </row>
    <row r="831" spans="1:138" ht="14.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  <c r="BS831" s="30"/>
      <c r="BT831" s="30"/>
      <c r="BU831" s="30"/>
      <c r="BV831" s="30"/>
      <c r="BW831" s="30"/>
      <c r="BX831" s="30"/>
      <c r="BY831" s="30"/>
      <c r="BZ831" s="30"/>
      <c r="CA831" s="30"/>
      <c r="CB831" s="30"/>
      <c r="CC831" s="30"/>
      <c r="CD831" s="30"/>
      <c r="CE831" s="30"/>
      <c r="CF831" s="30"/>
      <c r="CG831" s="30"/>
      <c r="CH831" s="30"/>
      <c r="CI831" s="30"/>
      <c r="CJ831" s="30"/>
      <c r="CK831" s="30"/>
      <c r="CL831" s="30"/>
      <c r="CM831" s="30"/>
      <c r="CN831" s="30"/>
      <c r="CO831" s="30"/>
      <c r="CP831" s="30"/>
      <c r="CQ831" s="30"/>
      <c r="CR831" s="30"/>
      <c r="CS831" s="30"/>
      <c r="CT831" s="30"/>
      <c r="CU831" s="30"/>
      <c r="CV831" s="30"/>
      <c r="CW831" s="30"/>
      <c r="CX831" s="30"/>
      <c r="CY831" s="30"/>
      <c r="CZ831" s="30"/>
      <c r="DA831" s="30"/>
      <c r="DB831" s="30"/>
      <c r="DC831" s="30"/>
      <c r="DD831" s="30"/>
      <c r="DE831" s="30"/>
      <c r="DF831" s="30"/>
      <c r="DG831" s="30"/>
      <c r="DH831" s="30"/>
      <c r="DI831" s="30"/>
      <c r="DJ831" s="30"/>
      <c r="DK831" s="30"/>
      <c r="DL831" s="30"/>
      <c r="DM831" s="30"/>
      <c r="DN831" s="30"/>
      <c r="DO831" s="30"/>
      <c r="DP831" s="30"/>
      <c r="DQ831" s="30"/>
      <c r="DR831" s="30"/>
      <c r="DS831" s="30"/>
      <c r="DT831" s="30"/>
      <c r="DU831" s="30"/>
      <c r="DV831" s="30"/>
      <c r="DW831" s="30"/>
      <c r="DX831" s="30"/>
      <c r="DY831" s="30"/>
      <c r="DZ831" s="30"/>
      <c r="EA831" s="30"/>
      <c r="EB831" s="30"/>
      <c r="EC831" s="30"/>
      <c r="ED831" s="30"/>
      <c r="EE831" s="30"/>
      <c r="EF831" s="30"/>
      <c r="EG831" s="30"/>
      <c r="EH831" s="30"/>
    </row>
    <row r="832" spans="1:138" ht="14.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  <c r="BS832" s="30"/>
      <c r="BT832" s="30"/>
      <c r="BU832" s="30"/>
      <c r="BV832" s="30"/>
      <c r="BW832" s="30"/>
      <c r="BX832" s="30"/>
      <c r="BY832" s="30"/>
      <c r="BZ832" s="30"/>
      <c r="CA832" s="30"/>
      <c r="CB832" s="30"/>
      <c r="CC832" s="30"/>
      <c r="CD832" s="30"/>
      <c r="CE832" s="30"/>
      <c r="CF832" s="30"/>
      <c r="CG832" s="30"/>
      <c r="CH832" s="30"/>
      <c r="CI832" s="30"/>
      <c r="CJ832" s="30"/>
      <c r="CK832" s="30"/>
      <c r="CL832" s="30"/>
      <c r="CM832" s="30"/>
      <c r="CN832" s="30"/>
      <c r="CO832" s="30"/>
      <c r="CP832" s="30"/>
      <c r="CQ832" s="30"/>
      <c r="CR832" s="30"/>
      <c r="CS832" s="30"/>
      <c r="CT832" s="30"/>
      <c r="CU832" s="30"/>
      <c r="CV832" s="30"/>
      <c r="CW832" s="30"/>
      <c r="CX832" s="30"/>
      <c r="CY832" s="30"/>
      <c r="CZ832" s="30"/>
      <c r="DA832" s="30"/>
      <c r="DB832" s="30"/>
      <c r="DC832" s="30"/>
      <c r="DD832" s="30"/>
      <c r="DE832" s="30"/>
      <c r="DF832" s="30"/>
      <c r="DG832" s="30"/>
      <c r="DH832" s="30"/>
      <c r="DI832" s="30"/>
      <c r="DJ832" s="30"/>
      <c r="DK832" s="30"/>
      <c r="DL832" s="30"/>
      <c r="DM832" s="30"/>
      <c r="DN832" s="30"/>
      <c r="DO832" s="30"/>
      <c r="DP832" s="30"/>
      <c r="DQ832" s="30"/>
      <c r="DR832" s="30"/>
      <c r="DS832" s="30"/>
      <c r="DT832" s="30"/>
      <c r="DU832" s="30"/>
      <c r="DV832" s="30"/>
      <c r="DW832" s="30"/>
      <c r="DX832" s="30"/>
      <c r="DY832" s="30"/>
      <c r="DZ832" s="30"/>
      <c r="EA832" s="30"/>
      <c r="EB832" s="30"/>
      <c r="EC832" s="30"/>
      <c r="ED832" s="30"/>
      <c r="EE832" s="30"/>
      <c r="EF832" s="30"/>
      <c r="EG832" s="30"/>
      <c r="EH832" s="30"/>
    </row>
    <row r="833" spans="1:138" ht="14.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  <c r="BS833" s="30"/>
      <c r="BT833" s="30"/>
      <c r="BU833" s="30"/>
      <c r="BV833" s="30"/>
      <c r="BW833" s="30"/>
      <c r="BX833" s="30"/>
      <c r="BY833" s="30"/>
      <c r="BZ833" s="30"/>
      <c r="CA833" s="30"/>
      <c r="CB833" s="30"/>
      <c r="CC833" s="30"/>
      <c r="CD833" s="30"/>
      <c r="CE833" s="30"/>
      <c r="CF833" s="30"/>
      <c r="CG833" s="30"/>
      <c r="CH833" s="30"/>
      <c r="CI833" s="30"/>
      <c r="CJ833" s="30"/>
      <c r="CK833" s="30"/>
      <c r="CL833" s="30"/>
      <c r="CM833" s="30"/>
      <c r="CN833" s="30"/>
      <c r="CO833" s="30"/>
      <c r="CP833" s="30"/>
      <c r="CQ833" s="30"/>
      <c r="CR833" s="30"/>
      <c r="CS833" s="30"/>
      <c r="CT833" s="30"/>
      <c r="CU833" s="30"/>
      <c r="CV833" s="30"/>
      <c r="CW833" s="30"/>
      <c r="CX833" s="30"/>
      <c r="CY833" s="30"/>
      <c r="CZ833" s="30"/>
      <c r="DA833" s="30"/>
      <c r="DB833" s="30"/>
      <c r="DC833" s="30"/>
      <c r="DD833" s="30"/>
      <c r="DE833" s="30"/>
      <c r="DF833" s="30"/>
      <c r="DG833" s="30"/>
      <c r="DH833" s="30"/>
      <c r="DI833" s="30"/>
      <c r="DJ833" s="30"/>
      <c r="DK833" s="30"/>
      <c r="DL833" s="30"/>
      <c r="DM833" s="30"/>
      <c r="DN833" s="30"/>
      <c r="DO833" s="30"/>
      <c r="DP833" s="30"/>
      <c r="DQ833" s="30"/>
      <c r="DR833" s="30"/>
      <c r="DS833" s="30"/>
      <c r="DT833" s="30"/>
      <c r="DU833" s="30"/>
      <c r="DV833" s="30"/>
      <c r="DW833" s="30"/>
      <c r="DX833" s="30"/>
      <c r="DY833" s="30"/>
      <c r="DZ833" s="30"/>
      <c r="EA833" s="30"/>
      <c r="EB833" s="30"/>
      <c r="EC833" s="30"/>
      <c r="ED833" s="30"/>
      <c r="EE833" s="30"/>
      <c r="EF833" s="30"/>
      <c r="EG833" s="30"/>
      <c r="EH833" s="30"/>
    </row>
    <row r="834" spans="1:138" ht="14.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  <c r="CD834" s="30"/>
      <c r="CE834" s="30"/>
      <c r="CF834" s="30"/>
      <c r="CG834" s="30"/>
      <c r="CH834" s="30"/>
      <c r="CI834" s="30"/>
      <c r="CJ834" s="30"/>
      <c r="CK834" s="30"/>
      <c r="CL834" s="30"/>
      <c r="CM834" s="30"/>
      <c r="CN834" s="30"/>
      <c r="CO834" s="30"/>
      <c r="CP834" s="30"/>
      <c r="CQ834" s="30"/>
      <c r="CR834" s="30"/>
      <c r="CS834" s="30"/>
      <c r="CT834" s="30"/>
      <c r="CU834" s="30"/>
      <c r="CV834" s="30"/>
      <c r="CW834" s="30"/>
      <c r="CX834" s="30"/>
      <c r="CY834" s="30"/>
      <c r="CZ834" s="30"/>
      <c r="DA834" s="30"/>
      <c r="DB834" s="30"/>
      <c r="DC834" s="30"/>
      <c r="DD834" s="30"/>
      <c r="DE834" s="30"/>
      <c r="DF834" s="30"/>
      <c r="DG834" s="30"/>
      <c r="DH834" s="30"/>
      <c r="DI834" s="30"/>
      <c r="DJ834" s="30"/>
      <c r="DK834" s="30"/>
      <c r="DL834" s="30"/>
      <c r="DM834" s="30"/>
      <c r="DN834" s="30"/>
      <c r="DO834" s="30"/>
      <c r="DP834" s="30"/>
      <c r="DQ834" s="30"/>
      <c r="DR834" s="30"/>
      <c r="DS834" s="30"/>
      <c r="DT834" s="30"/>
      <c r="DU834" s="30"/>
      <c r="DV834" s="30"/>
      <c r="DW834" s="30"/>
      <c r="DX834" s="30"/>
      <c r="DY834" s="30"/>
      <c r="DZ834" s="30"/>
      <c r="EA834" s="30"/>
      <c r="EB834" s="30"/>
      <c r="EC834" s="30"/>
      <c r="ED834" s="30"/>
      <c r="EE834" s="30"/>
      <c r="EF834" s="30"/>
      <c r="EG834" s="30"/>
      <c r="EH834" s="30"/>
    </row>
    <row r="835" spans="1:138" ht="14.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30"/>
      <c r="BY835" s="30"/>
      <c r="BZ835" s="30"/>
      <c r="CA835" s="30"/>
      <c r="CB835" s="30"/>
      <c r="CC835" s="30"/>
      <c r="CD835" s="30"/>
      <c r="CE835" s="30"/>
      <c r="CF835" s="30"/>
      <c r="CG835" s="30"/>
      <c r="CH835" s="30"/>
      <c r="CI835" s="30"/>
      <c r="CJ835" s="30"/>
      <c r="CK835" s="30"/>
      <c r="CL835" s="30"/>
      <c r="CM835" s="30"/>
      <c r="CN835" s="30"/>
      <c r="CO835" s="30"/>
      <c r="CP835" s="30"/>
      <c r="CQ835" s="30"/>
      <c r="CR835" s="30"/>
      <c r="CS835" s="30"/>
      <c r="CT835" s="30"/>
      <c r="CU835" s="30"/>
      <c r="CV835" s="30"/>
      <c r="CW835" s="30"/>
      <c r="CX835" s="30"/>
      <c r="CY835" s="30"/>
      <c r="CZ835" s="30"/>
      <c r="DA835" s="30"/>
      <c r="DB835" s="30"/>
      <c r="DC835" s="30"/>
      <c r="DD835" s="30"/>
      <c r="DE835" s="30"/>
      <c r="DF835" s="30"/>
      <c r="DG835" s="30"/>
      <c r="DH835" s="30"/>
      <c r="DI835" s="30"/>
      <c r="DJ835" s="30"/>
      <c r="DK835" s="30"/>
      <c r="DL835" s="30"/>
      <c r="DM835" s="30"/>
      <c r="DN835" s="30"/>
      <c r="DO835" s="30"/>
      <c r="DP835" s="30"/>
      <c r="DQ835" s="30"/>
      <c r="DR835" s="30"/>
      <c r="DS835" s="30"/>
      <c r="DT835" s="30"/>
      <c r="DU835" s="30"/>
      <c r="DV835" s="30"/>
      <c r="DW835" s="30"/>
      <c r="DX835" s="30"/>
      <c r="DY835" s="30"/>
      <c r="DZ835" s="30"/>
      <c r="EA835" s="30"/>
      <c r="EB835" s="30"/>
      <c r="EC835" s="30"/>
      <c r="ED835" s="30"/>
      <c r="EE835" s="30"/>
      <c r="EF835" s="30"/>
      <c r="EG835" s="30"/>
      <c r="EH835" s="30"/>
    </row>
    <row r="836" spans="1:138" ht="14.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30"/>
      <c r="BY836" s="30"/>
      <c r="BZ836" s="30"/>
      <c r="CA836" s="30"/>
      <c r="CB836" s="30"/>
      <c r="CC836" s="30"/>
      <c r="CD836" s="30"/>
      <c r="CE836" s="30"/>
      <c r="CF836" s="30"/>
      <c r="CG836" s="30"/>
      <c r="CH836" s="30"/>
      <c r="CI836" s="30"/>
      <c r="CJ836" s="30"/>
      <c r="CK836" s="30"/>
      <c r="CL836" s="30"/>
      <c r="CM836" s="30"/>
      <c r="CN836" s="30"/>
      <c r="CO836" s="30"/>
      <c r="CP836" s="30"/>
      <c r="CQ836" s="30"/>
      <c r="CR836" s="30"/>
      <c r="CS836" s="30"/>
      <c r="CT836" s="30"/>
      <c r="CU836" s="30"/>
      <c r="CV836" s="30"/>
      <c r="CW836" s="30"/>
      <c r="CX836" s="30"/>
      <c r="CY836" s="30"/>
      <c r="CZ836" s="30"/>
      <c r="DA836" s="30"/>
      <c r="DB836" s="30"/>
      <c r="DC836" s="30"/>
      <c r="DD836" s="30"/>
      <c r="DE836" s="30"/>
      <c r="DF836" s="30"/>
      <c r="DG836" s="30"/>
      <c r="DH836" s="30"/>
      <c r="DI836" s="30"/>
      <c r="DJ836" s="30"/>
      <c r="DK836" s="30"/>
      <c r="DL836" s="30"/>
      <c r="DM836" s="30"/>
      <c r="DN836" s="30"/>
      <c r="DO836" s="30"/>
      <c r="DP836" s="30"/>
      <c r="DQ836" s="30"/>
      <c r="DR836" s="30"/>
      <c r="DS836" s="30"/>
      <c r="DT836" s="30"/>
      <c r="DU836" s="30"/>
      <c r="DV836" s="30"/>
      <c r="DW836" s="30"/>
      <c r="DX836" s="30"/>
      <c r="DY836" s="30"/>
      <c r="DZ836" s="30"/>
      <c r="EA836" s="30"/>
      <c r="EB836" s="30"/>
      <c r="EC836" s="30"/>
      <c r="ED836" s="30"/>
      <c r="EE836" s="30"/>
      <c r="EF836" s="30"/>
      <c r="EG836" s="30"/>
      <c r="EH836" s="30"/>
    </row>
    <row r="837" spans="1:138" ht="14.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30"/>
      <c r="BY837" s="30"/>
      <c r="BZ837" s="30"/>
      <c r="CA837" s="30"/>
      <c r="CB837" s="30"/>
      <c r="CC837" s="30"/>
      <c r="CD837" s="30"/>
      <c r="CE837" s="30"/>
      <c r="CF837" s="30"/>
      <c r="CG837" s="30"/>
      <c r="CH837" s="30"/>
      <c r="CI837" s="30"/>
      <c r="CJ837" s="30"/>
      <c r="CK837" s="30"/>
      <c r="CL837" s="30"/>
      <c r="CM837" s="30"/>
      <c r="CN837" s="30"/>
      <c r="CO837" s="30"/>
      <c r="CP837" s="30"/>
      <c r="CQ837" s="30"/>
      <c r="CR837" s="30"/>
      <c r="CS837" s="30"/>
      <c r="CT837" s="30"/>
      <c r="CU837" s="30"/>
      <c r="CV837" s="30"/>
      <c r="CW837" s="30"/>
      <c r="CX837" s="30"/>
      <c r="CY837" s="30"/>
      <c r="CZ837" s="30"/>
      <c r="DA837" s="30"/>
      <c r="DB837" s="30"/>
      <c r="DC837" s="30"/>
      <c r="DD837" s="30"/>
      <c r="DE837" s="30"/>
      <c r="DF837" s="30"/>
      <c r="DG837" s="30"/>
      <c r="DH837" s="30"/>
      <c r="DI837" s="30"/>
      <c r="DJ837" s="30"/>
      <c r="DK837" s="30"/>
      <c r="DL837" s="30"/>
      <c r="DM837" s="30"/>
      <c r="DN837" s="30"/>
      <c r="DO837" s="30"/>
      <c r="DP837" s="30"/>
      <c r="DQ837" s="30"/>
      <c r="DR837" s="30"/>
      <c r="DS837" s="30"/>
      <c r="DT837" s="30"/>
      <c r="DU837" s="30"/>
      <c r="DV837" s="30"/>
      <c r="DW837" s="30"/>
      <c r="DX837" s="30"/>
      <c r="DY837" s="30"/>
      <c r="DZ837" s="30"/>
      <c r="EA837" s="30"/>
      <c r="EB837" s="30"/>
      <c r="EC837" s="30"/>
      <c r="ED837" s="30"/>
      <c r="EE837" s="30"/>
      <c r="EF837" s="30"/>
      <c r="EG837" s="30"/>
      <c r="EH837" s="30"/>
    </row>
    <row r="838" spans="1:138" ht="14.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  <c r="CG838" s="30"/>
      <c r="CH838" s="30"/>
      <c r="CI838" s="30"/>
      <c r="CJ838" s="30"/>
      <c r="CK838" s="30"/>
      <c r="CL838" s="30"/>
      <c r="CM838" s="30"/>
      <c r="CN838" s="30"/>
      <c r="CO838" s="30"/>
      <c r="CP838" s="30"/>
      <c r="CQ838" s="30"/>
      <c r="CR838" s="30"/>
      <c r="CS838" s="30"/>
      <c r="CT838" s="30"/>
      <c r="CU838" s="30"/>
      <c r="CV838" s="30"/>
      <c r="CW838" s="30"/>
      <c r="CX838" s="30"/>
      <c r="CY838" s="30"/>
      <c r="CZ838" s="30"/>
      <c r="DA838" s="30"/>
      <c r="DB838" s="30"/>
      <c r="DC838" s="30"/>
      <c r="DD838" s="30"/>
      <c r="DE838" s="30"/>
      <c r="DF838" s="30"/>
      <c r="DG838" s="30"/>
      <c r="DH838" s="30"/>
      <c r="DI838" s="30"/>
      <c r="DJ838" s="30"/>
      <c r="DK838" s="30"/>
      <c r="DL838" s="30"/>
      <c r="DM838" s="30"/>
      <c r="DN838" s="30"/>
      <c r="DO838" s="30"/>
      <c r="DP838" s="30"/>
      <c r="DQ838" s="30"/>
      <c r="DR838" s="30"/>
      <c r="DS838" s="30"/>
      <c r="DT838" s="30"/>
      <c r="DU838" s="30"/>
      <c r="DV838" s="30"/>
      <c r="DW838" s="30"/>
      <c r="DX838" s="30"/>
      <c r="DY838" s="30"/>
      <c r="DZ838" s="30"/>
      <c r="EA838" s="30"/>
      <c r="EB838" s="30"/>
      <c r="EC838" s="30"/>
      <c r="ED838" s="30"/>
      <c r="EE838" s="30"/>
      <c r="EF838" s="30"/>
      <c r="EG838" s="30"/>
      <c r="EH838" s="30"/>
    </row>
    <row r="839" spans="1:138" ht="14.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  <c r="CG839" s="30"/>
      <c r="CH839" s="30"/>
      <c r="CI839" s="30"/>
      <c r="CJ839" s="30"/>
      <c r="CK839" s="30"/>
      <c r="CL839" s="30"/>
      <c r="CM839" s="30"/>
      <c r="CN839" s="30"/>
      <c r="CO839" s="30"/>
      <c r="CP839" s="30"/>
      <c r="CQ839" s="30"/>
      <c r="CR839" s="30"/>
      <c r="CS839" s="30"/>
      <c r="CT839" s="30"/>
      <c r="CU839" s="30"/>
      <c r="CV839" s="30"/>
      <c r="CW839" s="30"/>
      <c r="CX839" s="30"/>
      <c r="CY839" s="30"/>
      <c r="CZ839" s="30"/>
      <c r="DA839" s="30"/>
      <c r="DB839" s="30"/>
      <c r="DC839" s="30"/>
      <c r="DD839" s="30"/>
      <c r="DE839" s="30"/>
      <c r="DF839" s="30"/>
      <c r="DG839" s="30"/>
      <c r="DH839" s="30"/>
      <c r="DI839" s="30"/>
      <c r="DJ839" s="30"/>
      <c r="DK839" s="30"/>
      <c r="DL839" s="30"/>
      <c r="DM839" s="30"/>
      <c r="DN839" s="30"/>
      <c r="DO839" s="30"/>
      <c r="DP839" s="30"/>
      <c r="DQ839" s="30"/>
      <c r="DR839" s="30"/>
      <c r="DS839" s="30"/>
      <c r="DT839" s="30"/>
      <c r="DU839" s="30"/>
      <c r="DV839" s="30"/>
      <c r="DW839" s="30"/>
      <c r="DX839" s="30"/>
      <c r="DY839" s="30"/>
      <c r="DZ839" s="30"/>
      <c r="EA839" s="30"/>
      <c r="EB839" s="30"/>
      <c r="EC839" s="30"/>
      <c r="ED839" s="30"/>
      <c r="EE839" s="30"/>
      <c r="EF839" s="30"/>
      <c r="EG839" s="30"/>
      <c r="EH839" s="30"/>
    </row>
    <row r="840" spans="1:138" ht="14.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  <c r="CG840" s="30"/>
      <c r="CH840" s="30"/>
      <c r="CI840" s="30"/>
      <c r="CJ840" s="30"/>
      <c r="CK840" s="30"/>
      <c r="CL840" s="30"/>
      <c r="CM840" s="30"/>
      <c r="CN840" s="30"/>
      <c r="CO840" s="30"/>
      <c r="CP840" s="30"/>
      <c r="CQ840" s="30"/>
      <c r="CR840" s="30"/>
      <c r="CS840" s="30"/>
      <c r="CT840" s="30"/>
      <c r="CU840" s="30"/>
      <c r="CV840" s="30"/>
      <c r="CW840" s="30"/>
      <c r="CX840" s="30"/>
      <c r="CY840" s="30"/>
      <c r="CZ840" s="30"/>
      <c r="DA840" s="30"/>
      <c r="DB840" s="30"/>
      <c r="DC840" s="30"/>
      <c r="DD840" s="30"/>
      <c r="DE840" s="30"/>
      <c r="DF840" s="30"/>
      <c r="DG840" s="30"/>
      <c r="DH840" s="30"/>
      <c r="DI840" s="30"/>
      <c r="DJ840" s="30"/>
      <c r="DK840" s="30"/>
      <c r="DL840" s="30"/>
      <c r="DM840" s="30"/>
      <c r="DN840" s="30"/>
      <c r="DO840" s="30"/>
      <c r="DP840" s="30"/>
      <c r="DQ840" s="30"/>
      <c r="DR840" s="30"/>
      <c r="DS840" s="30"/>
      <c r="DT840" s="30"/>
      <c r="DU840" s="30"/>
      <c r="DV840" s="30"/>
      <c r="DW840" s="30"/>
      <c r="DX840" s="30"/>
      <c r="DY840" s="30"/>
      <c r="DZ840" s="30"/>
      <c r="EA840" s="30"/>
      <c r="EB840" s="30"/>
      <c r="EC840" s="30"/>
      <c r="ED840" s="30"/>
      <c r="EE840" s="30"/>
      <c r="EF840" s="30"/>
      <c r="EG840" s="30"/>
      <c r="EH840" s="30"/>
    </row>
    <row r="841" spans="1:138" ht="14.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  <c r="CG841" s="30"/>
      <c r="CH841" s="30"/>
      <c r="CI841" s="30"/>
      <c r="CJ841" s="30"/>
      <c r="CK841" s="30"/>
      <c r="CL841" s="30"/>
      <c r="CM841" s="30"/>
      <c r="CN841" s="30"/>
      <c r="CO841" s="30"/>
      <c r="CP841" s="30"/>
      <c r="CQ841" s="30"/>
      <c r="CR841" s="30"/>
      <c r="CS841" s="30"/>
      <c r="CT841" s="30"/>
      <c r="CU841" s="30"/>
      <c r="CV841" s="30"/>
      <c r="CW841" s="30"/>
      <c r="CX841" s="30"/>
      <c r="CY841" s="30"/>
      <c r="CZ841" s="30"/>
      <c r="DA841" s="30"/>
      <c r="DB841" s="30"/>
      <c r="DC841" s="30"/>
      <c r="DD841" s="30"/>
      <c r="DE841" s="30"/>
      <c r="DF841" s="30"/>
      <c r="DG841" s="30"/>
      <c r="DH841" s="30"/>
      <c r="DI841" s="30"/>
      <c r="DJ841" s="30"/>
      <c r="DK841" s="30"/>
      <c r="DL841" s="30"/>
      <c r="DM841" s="30"/>
      <c r="DN841" s="30"/>
      <c r="DO841" s="30"/>
      <c r="DP841" s="30"/>
      <c r="DQ841" s="30"/>
      <c r="DR841" s="30"/>
      <c r="DS841" s="30"/>
      <c r="DT841" s="30"/>
      <c r="DU841" s="30"/>
      <c r="DV841" s="30"/>
      <c r="DW841" s="30"/>
      <c r="DX841" s="30"/>
      <c r="DY841" s="30"/>
      <c r="DZ841" s="30"/>
      <c r="EA841" s="30"/>
      <c r="EB841" s="30"/>
      <c r="EC841" s="30"/>
      <c r="ED841" s="30"/>
      <c r="EE841" s="30"/>
      <c r="EF841" s="30"/>
      <c r="EG841" s="30"/>
      <c r="EH841" s="30"/>
    </row>
    <row r="842" spans="1:138" ht="14.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  <c r="CG842" s="30"/>
      <c r="CH842" s="30"/>
      <c r="CI842" s="30"/>
      <c r="CJ842" s="30"/>
      <c r="CK842" s="30"/>
      <c r="CL842" s="30"/>
      <c r="CM842" s="30"/>
      <c r="CN842" s="30"/>
      <c r="CO842" s="30"/>
      <c r="CP842" s="30"/>
      <c r="CQ842" s="30"/>
      <c r="CR842" s="30"/>
      <c r="CS842" s="30"/>
      <c r="CT842" s="30"/>
      <c r="CU842" s="30"/>
      <c r="CV842" s="30"/>
      <c r="CW842" s="30"/>
      <c r="CX842" s="30"/>
      <c r="CY842" s="30"/>
      <c r="CZ842" s="30"/>
      <c r="DA842" s="30"/>
      <c r="DB842" s="30"/>
      <c r="DC842" s="30"/>
      <c r="DD842" s="30"/>
      <c r="DE842" s="30"/>
      <c r="DF842" s="30"/>
      <c r="DG842" s="30"/>
      <c r="DH842" s="30"/>
      <c r="DI842" s="30"/>
      <c r="DJ842" s="30"/>
      <c r="DK842" s="30"/>
      <c r="DL842" s="30"/>
      <c r="DM842" s="30"/>
      <c r="DN842" s="30"/>
      <c r="DO842" s="30"/>
      <c r="DP842" s="30"/>
      <c r="DQ842" s="30"/>
      <c r="DR842" s="30"/>
      <c r="DS842" s="30"/>
      <c r="DT842" s="30"/>
      <c r="DU842" s="30"/>
      <c r="DV842" s="30"/>
      <c r="DW842" s="30"/>
      <c r="DX842" s="30"/>
      <c r="DY842" s="30"/>
      <c r="DZ842" s="30"/>
      <c r="EA842" s="30"/>
      <c r="EB842" s="30"/>
      <c r="EC842" s="30"/>
      <c r="ED842" s="30"/>
      <c r="EE842" s="30"/>
      <c r="EF842" s="30"/>
      <c r="EG842" s="30"/>
      <c r="EH842" s="30"/>
    </row>
    <row r="843" spans="1:138" ht="14.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30"/>
      <c r="BY843" s="30"/>
      <c r="BZ843" s="30"/>
      <c r="CA843" s="30"/>
      <c r="CB843" s="30"/>
      <c r="CC843" s="30"/>
      <c r="CD843" s="30"/>
      <c r="CE843" s="30"/>
      <c r="CF843" s="30"/>
      <c r="CG843" s="30"/>
      <c r="CH843" s="30"/>
      <c r="CI843" s="30"/>
      <c r="CJ843" s="30"/>
      <c r="CK843" s="30"/>
      <c r="CL843" s="30"/>
      <c r="CM843" s="30"/>
      <c r="CN843" s="30"/>
      <c r="CO843" s="30"/>
      <c r="CP843" s="30"/>
      <c r="CQ843" s="30"/>
      <c r="CR843" s="30"/>
      <c r="CS843" s="30"/>
      <c r="CT843" s="30"/>
      <c r="CU843" s="30"/>
      <c r="CV843" s="30"/>
      <c r="CW843" s="30"/>
      <c r="CX843" s="30"/>
      <c r="CY843" s="30"/>
      <c r="CZ843" s="30"/>
      <c r="DA843" s="30"/>
      <c r="DB843" s="30"/>
      <c r="DC843" s="30"/>
      <c r="DD843" s="30"/>
      <c r="DE843" s="30"/>
      <c r="DF843" s="30"/>
      <c r="DG843" s="30"/>
      <c r="DH843" s="30"/>
      <c r="DI843" s="30"/>
      <c r="DJ843" s="30"/>
      <c r="DK843" s="30"/>
      <c r="DL843" s="30"/>
      <c r="DM843" s="30"/>
      <c r="DN843" s="30"/>
      <c r="DO843" s="30"/>
      <c r="DP843" s="30"/>
      <c r="DQ843" s="30"/>
      <c r="DR843" s="30"/>
      <c r="DS843" s="30"/>
      <c r="DT843" s="30"/>
      <c r="DU843" s="30"/>
      <c r="DV843" s="30"/>
      <c r="DW843" s="30"/>
      <c r="DX843" s="30"/>
      <c r="DY843" s="30"/>
      <c r="DZ843" s="30"/>
      <c r="EA843" s="30"/>
      <c r="EB843" s="30"/>
      <c r="EC843" s="30"/>
      <c r="ED843" s="30"/>
      <c r="EE843" s="30"/>
      <c r="EF843" s="30"/>
      <c r="EG843" s="30"/>
      <c r="EH843" s="30"/>
    </row>
    <row r="844" spans="1:138" ht="14.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30"/>
      <c r="BY844" s="30"/>
      <c r="BZ844" s="30"/>
      <c r="CA844" s="30"/>
      <c r="CB844" s="30"/>
      <c r="CC844" s="30"/>
      <c r="CD844" s="30"/>
      <c r="CE844" s="30"/>
      <c r="CF844" s="30"/>
      <c r="CG844" s="30"/>
      <c r="CH844" s="30"/>
      <c r="CI844" s="30"/>
      <c r="CJ844" s="30"/>
      <c r="CK844" s="30"/>
      <c r="CL844" s="30"/>
      <c r="CM844" s="30"/>
      <c r="CN844" s="30"/>
      <c r="CO844" s="30"/>
      <c r="CP844" s="30"/>
      <c r="CQ844" s="30"/>
      <c r="CR844" s="30"/>
      <c r="CS844" s="30"/>
      <c r="CT844" s="30"/>
      <c r="CU844" s="30"/>
      <c r="CV844" s="30"/>
      <c r="CW844" s="30"/>
      <c r="CX844" s="30"/>
      <c r="CY844" s="30"/>
      <c r="CZ844" s="30"/>
      <c r="DA844" s="30"/>
      <c r="DB844" s="30"/>
      <c r="DC844" s="30"/>
      <c r="DD844" s="30"/>
      <c r="DE844" s="30"/>
      <c r="DF844" s="30"/>
      <c r="DG844" s="30"/>
      <c r="DH844" s="30"/>
      <c r="DI844" s="30"/>
      <c r="DJ844" s="30"/>
      <c r="DK844" s="30"/>
      <c r="DL844" s="30"/>
      <c r="DM844" s="30"/>
      <c r="DN844" s="30"/>
      <c r="DO844" s="30"/>
      <c r="DP844" s="30"/>
      <c r="DQ844" s="30"/>
      <c r="DR844" s="30"/>
      <c r="DS844" s="30"/>
      <c r="DT844" s="30"/>
      <c r="DU844" s="30"/>
      <c r="DV844" s="30"/>
      <c r="DW844" s="30"/>
      <c r="DX844" s="30"/>
      <c r="DY844" s="30"/>
      <c r="DZ844" s="30"/>
      <c r="EA844" s="30"/>
      <c r="EB844" s="30"/>
      <c r="EC844" s="30"/>
      <c r="ED844" s="30"/>
      <c r="EE844" s="30"/>
      <c r="EF844" s="30"/>
      <c r="EG844" s="30"/>
      <c r="EH844" s="30"/>
    </row>
    <row r="845" spans="1:138" ht="14.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30"/>
      <c r="BY845" s="30"/>
      <c r="BZ845" s="30"/>
      <c r="CA845" s="30"/>
      <c r="CB845" s="30"/>
      <c r="CC845" s="30"/>
      <c r="CD845" s="30"/>
      <c r="CE845" s="30"/>
      <c r="CF845" s="30"/>
      <c r="CG845" s="30"/>
      <c r="CH845" s="30"/>
      <c r="CI845" s="30"/>
      <c r="CJ845" s="30"/>
      <c r="CK845" s="30"/>
      <c r="CL845" s="30"/>
      <c r="CM845" s="30"/>
      <c r="CN845" s="30"/>
      <c r="CO845" s="30"/>
      <c r="CP845" s="30"/>
      <c r="CQ845" s="30"/>
      <c r="CR845" s="30"/>
      <c r="CS845" s="30"/>
      <c r="CT845" s="30"/>
      <c r="CU845" s="30"/>
      <c r="CV845" s="30"/>
      <c r="CW845" s="30"/>
      <c r="CX845" s="30"/>
      <c r="CY845" s="30"/>
      <c r="CZ845" s="30"/>
      <c r="DA845" s="30"/>
      <c r="DB845" s="30"/>
      <c r="DC845" s="30"/>
      <c r="DD845" s="30"/>
      <c r="DE845" s="30"/>
      <c r="DF845" s="30"/>
      <c r="DG845" s="30"/>
      <c r="DH845" s="30"/>
      <c r="DI845" s="30"/>
      <c r="DJ845" s="30"/>
      <c r="DK845" s="30"/>
      <c r="DL845" s="30"/>
      <c r="DM845" s="30"/>
      <c r="DN845" s="30"/>
      <c r="DO845" s="30"/>
      <c r="DP845" s="30"/>
      <c r="DQ845" s="30"/>
      <c r="DR845" s="30"/>
      <c r="DS845" s="30"/>
      <c r="DT845" s="30"/>
      <c r="DU845" s="30"/>
      <c r="DV845" s="30"/>
      <c r="DW845" s="30"/>
      <c r="DX845" s="30"/>
      <c r="DY845" s="30"/>
      <c r="DZ845" s="30"/>
      <c r="EA845" s="30"/>
      <c r="EB845" s="30"/>
      <c r="EC845" s="30"/>
      <c r="ED845" s="30"/>
      <c r="EE845" s="30"/>
      <c r="EF845" s="30"/>
      <c r="EG845" s="30"/>
      <c r="EH845" s="30"/>
    </row>
    <row r="846" spans="1:138" ht="14.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  <c r="CD846" s="30"/>
      <c r="CE846" s="30"/>
      <c r="CF846" s="30"/>
      <c r="CG846" s="30"/>
      <c r="CH846" s="30"/>
      <c r="CI846" s="30"/>
      <c r="CJ846" s="30"/>
      <c r="CK846" s="30"/>
      <c r="CL846" s="30"/>
      <c r="CM846" s="30"/>
      <c r="CN846" s="30"/>
      <c r="CO846" s="30"/>
      <c r="CP846" s="30"/>
      <c r="CQ846" s="30"/>
      <c r="CR846" s="30"/>
      <c r="CS846" s="30"/>
      <c r="CT846" s="30"/>
      <c r="CU846" s="30"/>
      <c r="CV846" s="30"/>
      <c r="CW846" s="30"/>
      <c r="CX846" s="30"/>
      <c r="CY846" s="30"/>
      <c r="CZ846" s="30"/>
      <c r="DA846" s="30"/>
      <c r="DB846" s="30"/>
      <c r="DC846" s="30"/>
      <c r="DD846" s="30"/>
      <c r="DE846" s="30"/>
      <c r="DF846" s="30"/>
      <c r="DG846" s="30"/>
      <c r="DH846" s="30"/>
      <c r="DI846" s="30"/>
      <c r="DJ846" s="30"/>
      <c r="DK846" s="30"/>
      <c r="DL846" s="30"/>
      <c r="DM846" s="30"/>
      <c r="DN846" s="30"/>
      <c r="DO846" s="30"/>
      <c r="DP846" s="30"/>
      <c r="DQ846" s="30"/>
      <c r="DR846" s="30"/>
      <c r="DS846" s="30"/>
      <c r="DT846" s="30"/>
      <c r="DU846" s="30"/>
      <c r="DV846" s="30"/>
      <c r="DW846" s="30"/>
      <c r="DX846" s="30"/>
      <c r="DY846" s="30"/>
      <c r="DZ846" s="30"/>
      <c r="EA846" s="30"/>
      <c r="EB846" s="30"/>
      <c r="EC846" s="30"/>
      <c r="ED846" s="30"/>
      <c r="EE846" s="30"/>
      <c r="EF846" s="30"/>
      <c r="EG846" s="30"/>
      <c r="EH846" s="30"/>
    </row>
    <row r="847" spans="1:138" ht="14.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  <c r="BS847" s="30"/>
      <c r="BT847" s="30"/>
      <c r="BU847" s="30"/>
      <c r="BV847" s="30"/>
      <c r="BW847" s="30"/>
      <c r="BX847" s="30"/>
      <c r="BY847" s="30"/>
      <c r="BZ847" s="30"/>
      <c r="CA847" s="30"/>
      <c r="CB847" s="30"/>
      <c r="CC847" s="30"/>
      <c r="CD847" s="30"/>
      <c r="CE847" s="30"/>
      <c r="CF847" s="30"/>
      <c r="CG847" s="30"/>
      <c r="CH847" s="30"/>
      <c r="CI847" s="30"/>
      <c r="CJ847" s="30"/>
      <c r="CK847" s="30"/>
      <c r="CL847" s="30"/>
      <c r="CM847" s="30"/>
      <c r="CN847" s="30"/>
      <c r="CO847" s="30"/>
      <c r="CP847" s="30"/>
      <c r="CQ847" s="30"/>
      <c r="CR847" s="30"/>
      <c r="CS847" s="30"/>
      <c r="CT847" s="30"/>
      <c r="CU847" s="30"/>
      <c r="CV847" s="30"/>
      <c r="CW847" s="30"/>
      <c r="CX847" s="30"/>
      <c r="CY847" s="30"/>
      <c r="CZ847" s="30"/>
      <c r="DA847" s="30"/>
      <c r="DB847" s="30"/>
      <c r="DC847" s="30"/>
      <c r="DD847" s="30"/>
      <c r="DE847" s="30"/>
      <c r="DF847" s="30"/>
      <c r="DG847" s="30"/>
      <c r="DH847" s="30"/>
      <c r="DI847" s="30"/>
      <c r="DJ847" s="30"/>
      <c r="DK847" s="30"/>
      <c r="DL847" s="30"/>
      <c r="DM847" s="30"/>
      <c r="DN847" s="30"/>
      <c r="DO847" s="30"/>
      <c r="DP847" s="30"/>
      <c r="DQ847" s="30"/>
      <c r="DR847" s="30"/>
      <c r="DS847" s="30"/>
      <c r="DT847" s="30"/>
      <c r="DU847" s="30"/>
      <c r="DV847" s="30"/>
      <c r="DW847" s="30"/>
      <c r="DX847" s="30"/>
      <c r="DY847" s="30"/>
      <c r="DZ847" s="30"/>
      <c r="EA847" s="30"/>
      <c r="EB847" s="30"/>
      <c r="EC847" s="30"/>
      <c r="ED847" s="30"/>
      <c r="EE847" s="30"/>
      <c r="EF847" s="30"/>
      <c r="EG847" s="30"/>
      <c r="EH847" s="30"/>
    </row>
    <row r="848" spans="1:138" ht="14.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  <c r="BS848" s="30"/>
      <c r="BT848" s="30"/>
      <c r="BU848" s="30"/>
      <c r="BV848" s="30"/>
      <c r="BW848" s="30"/>
      <c r="BX848" s="30"/>
      <c r="BY848" s="30"/>
      <c r="BZ848" s="30"/>
      <c r="CA848" s="30"/>
      <c r="CB848" s="30"/>
      <c r="CC848" s="30"/>
      <c r="CD848" s="30"/>
      <c r="CE848" s="30"/>
      <c r="CF848" s="30"/>
      <c r="CG848" s="30"/>
      <c r="CH848" s="30"/>
      <c r="CI848" s="30"/>
      <c r="CJ848" s="30"/>
      <c r="CK848" s="30"/>
      <c r="CL848" s="30"/>
      <c r="CM848" s="30"/>
      <c r="CN848" s="30"/>
      <c r="CO848" s="30"/>
      <c r="CP848" s="30"/>
      <c r="CQ848" s="30"/>
      <c r="CR848" s="30"/>
      <c r="CS848" s="30"/>
      <c r="CT848" s="30"/>
      <c r="CU848" s="30"/>
      <c r="CV848" s="30"/>
      <c r="CW848" s="30"/>
      <c r="CX848" s="30"/>
      <c r="CY848" s="30"/>
      <c r="CZ848" s="30"/>
      <c r="DA848" s="30"/>
      <c r="DB848" s="30"/>
      <c r="DC848" s="30"/>
      <c r="DD848" s="30"/>
      <c r="DE848" s="30"/>
      <c r="DF848" s="30"/>
      <c r="DG848" s="30"/>
      <c r="DH848" s="30"/>
      <c r="DI848" s="30"/>
      <c r="DJ848" s="30"/>
      <c r="DK848" s="30"/>
      <c r="DL848" s="30"/>
      <c r="DM848" s="30"/>
      <c r="DN848" s="30"/>
      <c r="DO848" s="30"/>
      <c r="DP848" s="30"/>
      <c r="DQ848" s="30"/>
      <c r="DR848" s="30"/>
      <c r="DS848" s="30"/>
      <c r="DT848" s="30"/>
      <c r="DU848" s="30"/>
      <c r="DV848" s="30"/>
      <c r="DW848" s="30"/>
      <c r="DX848" s="30"/>
      <c r="DY848" s="30"/>
      <c r="DZ848" s="30"/>
      <c r="EA848" s="30"/>
      <c r="EB848" s="30"/>
      <c r="EC848" s="30"/>
      <c r="ED848" s="30"/>
      <c r="EE848" s="30"/>
      <c r="EF848" s="30"/>
      <c r="EG848" s="30"/>
      <c r="EH848" s="30"/>
    </row>
    <row r="849" spans="1:138" ht="14.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  <c r="CC849" s="30"/>
      <c r="CD849" s="30"/>
      <c r="CE849" s="30"/>
      <c r="CF849" s="30"/>
      <c r="CG849" s="30"/>
      <c r="CH849" s="30"/>
      <c r="CI849" s="30"/>
      <c r="CJ849" s="30"/>
      <c r="CK849" s="30"/>
      <c r="CL849" s="30"/>
      <c r="CM849" s="30"/>
      <c r="CN849" s="30"/>
      <c r="CO849" s="30"/>
      <c r="CP849" s="30"/>
      <c r="CQ849" s="30"/>
      <c r="CR849" s="30"/>
      <c r="CS849" s="30"/>
      <c r="CT849" s="30"/>
      <c r="CU849" s="30"/>
      <c r="CV849" s="30"/>
      <c r="CW849" s="30"/>
      <c r="CX849" s="30"/>
      <c r="CY849" s="30"/>
      <c r="CZ849" s="30"/>
      <c r="DA849" s="30"/>
      <c r="DB849" s="30"/>
      <c r="DC849" s="30"/>
      <c r="DD849" s="30"/>
      <c r="DE849" s="30"/>
      <c r="DF849" s="30"/>
      <c r="DG849" s="30"/>
      <c r="DH849" s="30"/>
      <c r="DI849" s="30"/>
      <c r="DJ849" s="30"/>
      <c r="DK849" s="30"/>
      <c r="DL849" s="30"/>
      <c r="DM849" s="30"/>
      <c r="DN849" s="30"/>
      <c r="DO849" s="30"/>
      <c r="DP849" s="30"/>
      <c r="DQ849" s="30"/>
      <c r="DR849" s="30"/>
      <c r="DS849" s="30"/>
      <c r="DT849" s="30"/>
      <c r="DU849" s="30"/>
      <c r="DV849" s="30"/>
      <c r="DW849" s="30"/>
      <c r="DX849" s="30"/>
      <c r="DY849" s="30"/>
      <c r="DZ849" s="30"/>
      <c r="EA849" s="30"/>
      <c r="EB849" s="30"/>
      <c r="EC849" s="30"/>
      <c r="ED849" s="30"/>
      <c r="EE849" s="30"/>
      <c r="EF849" s="30"/>
      <c r="EG849" s="30"/>
      <c r="EH849" s="30"/>
    </row>
    <row r="850" spans="1:138" ht="14.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  <c r="BS850" s="30"/>
      <c r="BT850" s="30"/>
      <c r="BU850" s="30"/>
      <c r="BV850" s="30"/>
      <c r="BW850" s="30"/>
      <c r="BX850" s="30"/>
      <c r="BY850" s="30"/>
      <c r="BZ850" s="30"/>
      <c r="CA850" s="30"/>
      <c r="CB850" s="30"/>
      <c r="CC850" s="30"/>
      <c r="CD850" s="30"/>
      <c r="CE850" s="30"/>
      <c r="CF850" s="30"/>
      <c r="CG850" s="30"/>
      <c r="CH850" s="30"/>
      <c r="CI850" s="30"/>
      <c r="CJ850" s="30"/>
      <c r="CK850" s="30"/>
      <c r="CL850" s="30"/>
      <c r="CM850" s="30"/>
      <c r="CN850" s="30"/>
      <c r="CO850" s="30"/>
      <c r="CP850" s="30"/>
      <c r="CQ850" s="30"/>
      <c r="CR850" s="30"/>
      <c r="CS850" s="30"/>
      <c r="CT850" s="30"/>
      <c r="CU850" s="30"/>
      <c r="CV850" s="30"/>
      <c r="CW850" s="30"/>
      <c r="CX850" s="30"/>
      <c r="CY850" s="30"/>
      <c r="CZ850" s="30"/>
      <c r="DA850" s="30"/>
      <c r="DB850" s="30"/>
      <c r="DC850" s="30"/>
      <c r="DD850" s="30"/>
      <c r="DE850" s="30"/>
      <c r="DF850" s="30"/>
      <c r="DG850" s="30"/>
      <c r="DH850" s="30"/>
      <c r="DI850" s="30"/>
      <c r="DJ850" s="30"/>
      <c r="DK850" s="30"/>
      <c r="DL850" s="30"/>
      <c r="DM850" s="30"/>
      <c r="DN850" s="30"/>
      <c r="DO850" s="30"/>
      <c r="DP850" s="30"/>
      <c r="DQ850" s="30"/>
      <c r="DR850" s="30"/>
      <c r="DS850" s="30"/>
      <c r="DT850" s="30"/>
      <c r="DU850" s="30"/>
      <c r="DV850" s="30"/>
      <c r="DW850" s="30"/>
      <c r="DX850" s="30"/>
      <c r="DY850" s="30"/>
      <c r="DZ850" s="30"/>
      <c r="EA850" s="30"/>
      <c r="EB850" s="30"/>
      <c r="EC850" s="30"/>
      <c r="ED850" s="30"/>
      <c r="EE850" s="30"/>
      <c r="EF850" s="30"/>
      <c r="EG850" s="30"/>
      <c r="EH850" s="30"/>
    </row>
    <row r="851" spans="1:138" ht="14.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  <c r="BS851" s="30"/>
      <c r="BT851" s="30"/>
      <c r="BU851" s="30"/>
      <c r="BV851" s="30"/>
      <c r="BW851" s="30"/>
      <c r="BX851" s="30"/>
      <c r="BY851" s="30"/>
      <c r="BZ851" s="30"/>
      <c r="CA851" s="30"/>
      <c r="CB851" s="30"/>
      <c r="CC851" s="30"/>
      <c r="CD851" s="30"/>
      <c r="CE851" s="30"/>
      <c r="CF851" s="30"/>
      <c r="CG851" s="30"/>
      <c r="CH851" s="30"/>
      <c r="CI851" s="30"/>
      <c r="CJ851" s="30"/>
      <c r="CK851" s="30"/>
      <c r="CL851" s="30"/>
      <c r="CM851" s="30"/>
      <c r="CN851" s="30"/>
      <c r="CO851" s="30"/>
      <c r="CP851" s="30"/>
      <c r="CQ851" s="30"/>
      <c r="CR851" s="30"/>
      <c r="CS851" s="30"/>
      <c r="CT851" s="30"/>
      <c r="CU851" s="30"/>
      <c r="CV851" s="30"/>
      <c r="CW851" s="30"/>
      <c r="CX851" s="30"/>
      <c r="CY851" s="30"/>
      <c r="CZ851" s="30"/>
      <c r="DA851" s="30"/>
      <c r="DB851" s="30"/>
      <c r="DC851" s="30"/>
      <c r="DD851" s="30"/>
      <c r="DE851" s="30"/>
      <c r="DF851" s="30"/>
      <c r="DG851" s="30"/>
      <c r="DH851" s="30"/>
      <c r="DI851" s="30"/>
      <c r="DJ851" s="30"/>
      <c r="DK851" s="30"/>
      <c r="DL851" s="30"/>
      <c r="DM851" s="30"/>
      <c r="DN851" s="30"/>
      <c r="DO851" s="30"/>
      <c r="DP851" s="30"/>
      <c r="DQ851" s="30"/>
      <c r="DR851" s="30"/>
      <c r="DS851" s="30"/>
      <c r="DT851" s="30"/>
      <c r="DU851" s="30"/>
      <c r="DV851" s="30"/>
      <c r="DW851" s="30"/>
      <c r="DX851" s="30"/>
      <c r="DY851" s="30"/>
      <c r="DZ851" s="30"/>
      <c r="EA851" s="30"/>
      <c r="EB851" s="30"/>
      <c r="EC851" s="30"/>
      <c r="ED851" s="30"/>
      <c r="EE851" s="30"/>
      <c r="EF851" s="30"/>
      <c r="EG851" s="30"/>
      <c r="EH851" s="30"/>
    </row>
    <row r="852" spans="1:138" ht="14.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  <c r="BS852" s="30"/>
      <c r="BT852" s="30"/>
      <c r="BU852" s="30"/>
      <c r="BV852" s="30"/>
      <c r="BW852" s="30"/>
      <c r="BX852" s="30"/>
      <c r="BY852" s="30"/>
      <c r="BZ852" s="30"/>
      <c r="CA852" s="30"/>
      <c r="CB852" s="30"/>
      <c r="CC852" s="30"/>
      <c r="CD852" s="30"/>
      <c r="CE852" s="30"/>
      <c r="CF852" s="30"/>
      <c r="CG852" s="30"/>
      <c r="CH852" s="30"/>
      <c r="CI852" s="30"/>
      <c r="CJ852" s="30"/>
      <c r="CK852" s="30"/>
      <c r="CL852" s="30"/>
      <c r="CM852" s="30"/>
      <c r="CN852" s="30"/>
      <c r="CO852" s="30"/>
      <c r="CP852" s="30"/>
      <c r="CQ852" s="30"/>
      <c r="CR852" s="30"/>
      <c r="CS852" s="30"/>
      <c r="CT852" s="30"/>
      <c r="CU852" s="30"/>
      <c r="CV852" s="30"/>
      <c r="CW852" s="30"/>
      <c r="CX852" s="30"/>
      <c r="CY852" s="30"/>
      <c r="CZ852" s="30"/>
      <c r="DA852" s="30"/>
      <c r="DB852" s="30"/>
      <c r="DC852" s="30"/>
      <c r="DD852" s="30"/>
      <c r="DE852" s="30"/>
      <c r="DF852" s="30"/>
      <c r="DG852" s="30"/>
      <c r="DH852" s="30"/>
      <c r="DI852" s="30"/>
      <c r="DJ852" s="30"/>
      <c r="DK852" s="30"/>
      <c r="DL852" s="30"/>
      <c r="DM852" s="30"/>
      <c r="DN852" s="30"/>
      <c r="DO852" s="30"/>
      <c r="DP852" s="30"/>
      <c r="DQ852" s="30"/>
      <c r="DR852" s="30"/>
      <c r="DS852" s="30"/>
      <c r="DT852" s="30"/>
      <c r="DU852" s="30"/>
      <c r="DV852" s="30"/>
      <c r="DW852" s="30"/>
      <c r="DX852" s="30"/>
      <c r="DY852" s="30"/>
      <c r="DZ852" s="30"/>
      <c r="EA852" s="30"/>
      <c r="EB852" s="30"/>
      <c r="EC852" s="30"/>
      <c r="ED852" s="30"/>
      <c r="EE852" s="30"/>
      <c r="EF852" s="30"/>
      <c r="EG852" s="30"/>
      <c r="EH852" s="30"/>
    </row>
    <row r="853" spans="1:138" ht="14.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  <c r="BS853" s="30"/>
      <c r="BT853" s="30"/>
      <c r="BU853" s="30"/>
      <c r="BV853" s="30"/>
      <c r="BW853" s="30"/>
      <c r="BX853" s="30"/>
      <c r="BY853" s="30"/>
      <c r="BZ853" s="30"/>
      <c r="CA853" s="30"/>
      <c r="CB853" s="30"/>
      <c r="CC853" s="30"/>
      <c r="CD853" s="30"/>
      <c r="CE853" s="30"/>
      <c r="CF853" s="30"/>
      <c r="CG853" s="30"/>
      <c r="CH853" s="30"/>
      <c r="CI853" s="30"/>
      <c r="CJ853" s="30"/>
      <c r="CK853" s="30"/>
      <c r="CL853" s="30"/>
      <c r="CM853" s="30"/>
      <c r="CN853" s="30"/>
      <c r="CO853" s="30"/>
      <c r="CP853" s="30"/>
      <c r="CQ853" s="30"/>
      <c r="CR853" s="30"/>
      <c r="CS853" s="30"/>
      <c r="CT853" s="30"/>
      <c r="CU853" s="30"/>
      <c r="CV853" s="30"/>
      <c r="CW853" s="30"/>
      <c r="CX853" s="30"/>
      <c r="CY853" s="30"/>
      <c r="CZ853" s="30"/>
      <c r="DA853" s="30"/>
      <c r="DB853" s="30"/>
      <c r="DC853" s="30"/>
      <c r="DD853" s="30"/>
      <c r="DE853" s="30"/>
      <c r="DF853" s="30"/>
      <c r="DG853" s="30"/>
      <c r="DH853" s="30"/>
      <c r="DI853" s="30"/>
      <c r="DJ853" s="30"/>
      <c r="DK853" s="30"/>
      <c r="DL853" s="30"/>
      <c r="DM853" s="30"/>
      <c r="DN853" s="30"/>
      <c r="DO853" s="30"/>
      <c r="DP853" s="30"/>
      <c r="DQ853" s="30"/>
      <c r="DR853" s="30"/>
      <c r="DS853" s="30"/>
      <c r="DT853" s="30"/>
      <c r="DU853" s="30"/>
      <c r="DV853" s="30"/>
      <c r="DW853" s="30"/>
      <c r="DX853" s="30"/>
      <c r="DY853" s="30"/>
      <c r="DZ853" s="30"/>
      <c r="EA853" s="30"/>
      <c r="EB853" s="30"/>
      <c r="EC853" s="30"/>
      <c r="ED853" s="30"/>
      <c r="EE853" s="30"/>
      <c r="EF853" s="30"/>
      <c r="EG853" s="30"/>
      <c r="EH853" s="30"/>
    </row>
    <row r="854" spans="1:138" ht="14.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30"/>
      <c r="BY854" s="30"/>
      <c r="BZ854" s="30"/>
      <c r="CA854" s="30"/>
      <c r="CB854" s="30"/>
      <c r="CC854" s="30"/>
      <c r="CD854" s="30"/>
      <c r="CE854" s="30"/>
      <c r="CF854" s="30"/>
      <c r="CG854" s="30"/>
      <c r="CH854" s="30"/>
      <c r="CI854" s="30"/>
      <c r="CJ854" s="30"/>
      <c r="CK854" s="30"/>
      <c r="CL854" s="30"/>
      <c r="CM854" s="30"/>
      <c r="CN854" s="30"/>
      <c r="CO854" s="30"/>
      <c r="CP854" s="30"/>
      <c r="CQ854" s="30"/>
      <c r="CR854" s="30"/>
      <c r="CS854" s="30"/>
      <c r="CT854" s="30"/>
      <c r="CU854" s="30"/>
      <c r="CV854" s="30"/>
      <c r="CW854" s="30"/>
      <c r="CX854" s="30"/>
      <c r="CY854" s="30"/>
      <c r="CZ854" s="30"/>
      <c r="DA854" s="30"/>
      <c r="DB854" s="30"/>
      <c r="DC854" s="30"/>
      <c r="DD854" s="30"/>
      <c r="DE854" s="30"/>
      <c r="DF854" s="30"/>
      <c r="DG854" s="30"/>
      <c r="DH854" s="30"/>
      <c r="DI854" s="30"/>
      <c r="DJ854" s="30"/>
      <c r="DK854" s="30"/>
      <c r="DL854" s="30"/>
      <c r="DM854" s="30"/>
      <c r="DN854" s="30"/>
      <c r="DO854" s="30"/>
      <c r="DP854" s="30"/>
      <c r="DQ854" s="30"/>
      <c r="DR854" s="30"/>
      <c r="DS854" s="30"/>
      <c r="DT854" s="30"/>
      <c r="DU854" s="30"/>
      <c r="DV854" s="30"/>
      <c r="DW854" s="30"/>
      <c r="DX854" s="30"/>
      <c r="DY854" s="30"/>
      <c r="DZ854" s="30"/>
      <c r="EA854" s="30"/>
      <c r="EB854" s="30"/>
      <c r="EC854" s="30"/>
      <c r="ED854" s="30"/>
      <c r="EE854" s="30"/>
      <c r="EF854" s="30"/>
      <c r="EG854" s="30"/>
      <c r="EH854" s="30"/>
    </row>
    <row r="855" spans="1:138" ht="14.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  <c r="BS855" s="30"/>
      <c r="BT855" s="30"/>
      <c r="BU855" s="30"/>
      <c r="BV855" s="30"/>
      <c r="BW855" s="30"/>
      <c r="BX855" s="30"/>
      <c r="BY855" s="30"/>
      <c r="BZ855" s="30"/>
      <c r="CA855" s="30"/>
      <c r="CB855" s="30"/>
      <c r="CC855" s="30"/>
      <c r="CD855" s="30"/>
      <c r="CE855" s="30"/>
      <c r="CF855" s="30"/>
      <c r="CG855" s="30"/>
      <c r="CH855" s="30"/>
      <c r="CI855" s="30"/>
      <c r="CJ855" s="30"/>
      <c r="CK855" s="30"/>
      <c r="CL855" s="30"/>
      <c r="CM855" s="30"/>
      <c r="CN855" s="30"/>
      <c r="CO855" s="30"/>
      <c r="CP855" s="30"/>
      <c r="CQ855" s="30"/>
      <c r="CR855" s="30"/>
      <c r="CS855" s="30"/>
      <c r="CT855" s="30"/>
      <c r="CU855" s="30"/>
      <c r="CV855" s="30"/>
      <c r="CW855" s="30"/>
      <c r="CX855" s="30"/>
      <c r="CY855" s="30"/>
      <c r="CZ855" s="30"/>
      <c r="DA855" s="30"/>
      <c r="DB855" s="30"/>
      <c r="DC855" s="30"/>
      <c r="DD855" s="30"/>
      <c r="DE855" s="30"/>
      <c r="DF855" s="30"/>
      <c r="DG855" s="30"/>
      <c r="DH855" s="30"/>
      <c r="DI855" s="30"/>
      <c r="DJ855" s="30"/>
      <c r="DK855" s="30"/>
      <c r="DL855" s="30"/>
      <c r="DM855" s="30"/>
      <c r="DN855" s="30"/>
      <c r="DO855" s="30"/>
      <c r="DP855" s="30"/>
      <c r="DQ855" s="30"/>
      <c r="DR855" s="30"/>
      <c r="DS855" s="30"/>
      <c r="DT855" s="30"/>
      <c r="DU855" s="30"/>
      <c r="DV855" s="30"/>
      <c r="DW855" s="30"/>
      <c r="DX855" s="30"/>
      <c r="DY855" s="30"/>
      <c r="DZ855" s="30"/>
      <c r="EA855" s="30"/>
      <c r="EB855" s="30"/>
      <c r="EC855" s="30"/>
      <c r="ED855" s="30"/>
      <c r="EE855" s="30"/>
      <c r="EF855" s="30"/>
      <c r="EG855" s="30"/>
      <c r="EH855" s="30"/>
    </row>
    <row r="856" spans="1:138" ht="14.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  <c r="BS856" s="30"/>
      <c r="BT856" s="30"/>
      <c r="BU856" s="30"/>
      <c r="BV856" s="30"/>
      <c r="BW856" s="30"/>
      <c r="BX856" s="30"/>
      <c r="BY856" s="30"/>
      <c r="BZ856" s="30"/>
      <c r="CA856" s="30"/>
      <c r="CB856" s="30"/>
      <c r="CC856" s="30"/>
      <c r="CD856" s="30"/>
      <c r="CE856" s="30"/>
      <c r="CF856" s="30"/>
      <c r="CG856" s="30"/>
      <c r="CH856" s="30"/>
      <c r="CI856" s="30"/>
      <c r="CJ856" s="30"/>
      <c r="CK856" s="30"/>
      <c r="CL856" s="30"/>
      <c r="CM856" s="30"/>
      <c r="CN856" s="30"/>
      <c r="CO856" s="30"/>
      <c r="CP856" s="30"/>
      <c r="CQ856" s="30"/>
      <c r="CR856" s="30"/>
      <c r="CS856" s="30"/>
      <c r="CT856" s="30"/>
      <c r="CU856" s="30"/>
      <c r="CV856" s="30"/>
      <c r="CW856" s="30"/>
      <c r="CX856" s="30"/>
      <c r="CY856" s="30"/>
      <c r="CZ856" s="30"/>
      <c r="DA856" s="30"/>
      <c r="DB856" s="30"/>
      <c r="DC856" s="30"/>
      <c r="DD856" s="30"/>
      <c r="DE856" s="30"/>
      <c r="DF856" s="30"/>
      <c r="DG856" s="30"/>
      <c r="DH856" s="30"/>
      <c r="DI856" s="30"/>
      <c r="DJ856" s="30"/>
      <c r="DK856" s="30"/>
      <c r="DL856" s="30"/>
      <c r="DM856" s="30"/>
      <c r="DN856" s="30"/>
      <c r="DO856" s="30"/>
      <c r="DP856" s="30"/>
      <c r="DQ856" s="30"/>
      <c r="DR856" s="30"/>
      <c r="DS856" s="30"/>
      <c r="DT856" s="30"/>
      <c r="DU856" s="30"/>
      <c r="DV856" s="30"/>
      <c r="DW856" s="30"/>
      <c r="DX856" s="30"/>
      <c r="DY856" s="30"/>
      <c r="DZ856" s="30"/>
      <c r="EA856" s="30"/>
      <c r="EB856" s="30"/>
      <c r="EC856" s="30"/>
      <c r="ED856" s="30"/>
      <c r="EE856" s="30"/>
      <c r="EF856" s="30"/>
      <c r="EG856" s="30"/>
      <c r="EH856" s="30"/>
    </row>
    <row r="857" spans="1:138" ht="14.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  <c r="BS857" s="30"/>
      <c r="BT857" s="30"/>
      <c r="BU857" s="30"/>
      <c r="BV857" s="30"/>
      <c r="BW857" s="30"/>
      <c r="BX857" s="30"/>
      <c r="BY857" s="30"/>
      <c r="BZ857" s="30"/>
      <c r="CA857" s="30"/>
      <c r="CB857" s="30"/>
      <c r="CC857" s="30"/>
      <c r="CD857" s="30"/>
      <c r="CE857" s="30"/>
      <c r="CF857" s="30"/>
      <c r="CG857" s="30"/>
      <c r="CH857" s="30"/>
      <c r="CI857" s="30"/>
      <c r="CJ857" s="30"/>
      <c r="CK857" s="30"/>
      <c r="CL857" s="30"/>
      <c r="CM857" s="30"/>
      <c r="CN857" s="30"/>
      <c r="CO857" s="30"/>
      <c r="CP857" s="30"/>
      <c r="CQ857" s="30"/>
      <c r="CR857" s="30"/>
      <c r="CS857" s="30"/>
      <c r="CT857" s="30"/>
      <c r="CU857" s="30"/>
      <c r="CV857" s="30"/>
      <c r="CW857" s="30"/>
      <c r="CX857" s="30"/>
      <c r="CY857" s="30"/>
      <c r="CZ857" s="30"/>
      <c r="DA857" s="30"/>
      <c r="DB857" s="30"/>
      <c r="DC857" s="30"/>
      <c r="DD857" s="30"/>
      <c r="DE857" s="30"/>
      <c r="DF857" s="30"/>
      <c r="DG857" s="30"/>
      <c r="DH857" s="30"/>
      <c r="DI857" s="30"/>
      <c r="DJ857" s="30"/>
      <c r="DK857" s="30"/>
      <c r="DL857" s="30"/>
      <c r="DM857" s="30"/>
      <c r="DN857" s="30"/>
      <c r="DO857" s="30"/>
      <c r="DP857" s="30"/>
      <c r="DQ857" s="30"/>
      <c r="DR857" s="30"/>
      <c r="DS857" s="30"/>
      <c r="DT857" s="30"/>
      <c r="DU857" s="30"/>
      <c r="DV857" s="30"/>
      <c r="DW857" s="30"/>
      <c r="DX857" s="30"/>
      <c r="DY857" s="30"/>
      <c r="DZ857" s="30"/>
      <c r="EA857" s="30"/>
      <c r="EB857" s="30"/>
      <c r="EC857" s="30"/>
      <c r="ED857" s="30"/>
      <c r="EE857" s="30"/>
      <c r="EF857" s="30"/>
      <c r="EG857" s="30"/>
      <c r="EH857" s="30"/>
    </row>
    <row r="858" spans="1:138" ht="14.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  <c r="CD858" s="30"/>
      <c r="CE858" s="30"/>
      <c r="CF858" s="30"/>
      <c r="CG858" s="30"/>
      <c r="CH858" s="30"/>
      <c r="CI858" s="30"/>
      <c r="CJ858" s="30"/>
      <c r="CK858" s="30"/>
      <c r="CL858" s="30"/>
      <c r="CM858" s="30"/>
      <c r="CN858" s="30"/>
      <c r="CO858" s="30"/>
      <c r="CP858" s="30"/>
      <c r="CQ858" s="30"/>
      <c r="CR858" s="30"/>
      <c r="CS858" s="30"/>
      <c r="CT858" s="30"/>
      <c r="CU858" s="30"/>
      <c r="CV858" s="30"/>
      <c r="CW858" s="30"/>
      <c r="CX858" s="30"/>
      <c r="CY858" s="30"/>
      <c r="CZ858" s="30"/>
      <c r="DA858" s="30"/>
      <c r="DB858" s="30"/>
      <c r="DC858" s="30"/>
      <c r="DD858" s="30"/>
      <c r="DE858" s="30"/>
      <c r="DF858" s="30"/>
      <c r="DG858" s="30"/>
      <c r="DH858" s="30"/>
      <c r="DI858" s="30"/>
      <c r="DJ858" s="30"/>
      <c r="DK858" s="30"/>
      <c r="DL858" s="30"/>
      <c r="DM858" s="30"/>
      <c r="DN858" s="30"/>
      <c r="DO858" s="30"/>
      <c r="DP858" s="30"/>
      <c r="DQ858" s="30"/>
      <c r="DR858" s="30"/>
      <c r="DS858" s="30"/>
      <c r="DT858" s="30"/>
      <c r="DU858" s="30"/>
      <c r="DV858" s="30"/>
      <c r="DW858" s="30"/>
      <c r="DX858" s="30"/>
      <c r="DY858" s="30"/>
      <c r="DZ858" s="30"/>
      <c r="EA858" s="30"/>
      <c r="EB858" s="30"/>
      <c r="EC858" s="30"/>
      <c r="ED858" s="30"/>
      <c r="EE858" s="30"/>
      <c r="EF858" s="30"/>
      <c r="EG858" s="30"/>
      <c r="EH858" s="30"/>
    </row>
    <row r="859" spans="1:138" ht="14.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  <c r="BS859" s="30"/>
      <c r="BT859" s="30"/>
      <c r="BU859" s="30"/>
      <c r="BV859" s="30"/>
      <c r="BW859" s="30"/>
      <c r="BX859" s="30"/>
      <c r="BY859" s="30"/>
      <c r="BZ859" s="30"/>
      <c r="CA859" s="30"/>
      <c r="CB859" s="30"/>
      <c r="CC859" s="30"/>
      <c r="CD859" s="30"/>
      <c r="CE859" s="30"/>
      <c r="CF859" s="30"/>
      <c r="CG859" s="30"/>
      <c r="CH859" s="30"/>
      <c r="CI859" s="30"/>
      <c r="CJ859" s="30"/>
      <c r="CK859" s="30"/>
      <c r="CL859" s="30"/>
      <c r="CM859" s="30"/>
      <c r="CN859" s="30"/>
      <c r="CO859" s="30"/>
      <c r="CP859" s="30"/>
      <c r="CQ859" s="30"/>
      <c r="CR859" s="30"/>
      <c r="CS859" s="30"/>
      <c r="CT859" s="30"/>
      <c r="CU859" s="30"/>
      <c r="CV859" s="30"/>
      <c r="CW859" s="30"/>
      <c r="CX859" s="30"/>
      <c r="CY859" s="30"/>
      <c r="CZ859" s="30"/>
      <c r="DA859" s="30"/>
      <c r="DB859" s="30"/>
      <c r="DC859" s="30"/>
      <c r="DD859" s="30"/>
      <c r="DE859" s="30"/>
      <c r="DF859" s="30"/>
      <c r="DG859" s="30"/>
      <c r="DH859" s="30"/>
      <c r="DI859" s="30"/>
      <c r="DJ859" s="30"/>
      <c r="DK859" s="30"/>
      <c r="DL859" s="30"/>
      <c r="DM859" s="30"/>
      <c r="DN859" s="30"/>
      <c r="DO859" s="30"/>
      <c r="DP859" s="30"/>
      <c r="DQ859" s="30"/>
      <c r="DR859" s="30"/>
      <c r="DS859" s="30"/>
      <c r="DT859" s="30"/>
      <c r="DU859" s="30"/>
      <c r="DV859" s="30"/>
      <c r="DW859" s="30"/>
      <c r="DX859" s="30"/>
      <c r="DY859" s="30"/>
      <c r="DZ859" s="30"/>
      <c r="EA859" s="30"/>
      <c r="EB859" s="30"/>
      <c r="EC859" s="30"/>
      <c r="ED859" s="30"/>
      <c r="EE859" s="30"/>
      <c r="EF859" s="30"/>
      <c r="EG859" s="30"/>
      <c r="EH859" s="30"/>
    </row>
    <row r="860" spans="1:138" ht="14.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  <c r="BS860" s="30"/>
      <c r="BT860" s="30"/>
      <c r="BU860" s="30"/>
      <c r="BV860" s="30"/>
      <c r="BW860" s="30"/>
      <c r="BX860" s="30"/>
      <c r="BY860" s="30"/>
      <c r="BZ860" s="30"/>
      <c r="CA860" s="30"/>
      <c r="CB860" s="30"/>
      <c r="CC860" s="30"/>
      <c r="CD860" s="30"/>
      <c r="CE860" s="30"/>
      <c r="CF860" s="30"/>
      <c r="CG860" s="30"/>
      <c r="CH860" s="30"/>
      <c r="CI860" s="30"/>
      <c r="CJ860" s="30"/>
      <c r="CK860" s="30"/>
      <c r="CL860" s="30"/>
      <c r="CM860" s="30"/>
      <c r="CN860" s="30"/>
      <c r="CO860" s="30"/>
      <c r="CP860" s="30"/>
      <c r="CQ860" s="30"/>
      <c r="CR860" s="30"/>
      <c r="CS860" s="30"/>
      <c r="CT860" s="30"/>
      <c r="CU860" s="30"/>
      <c r="CV860" s="30"/>
      <c r="CW860" s="30"/>
      <c r="CX860" s="30"/>
      <c r="CY860" s="30"/>
      <c r="CZ860" s="30"/>
      <c r="DA860" s="30"/>
      <c r="DB860" s="30"/>
      <c r="DC860" s="30"/>
      <c r="DD860" s="30"/>
      <c r="DE860" s="30"/>
      <c r="DF860" s="30"/>
      <c r="DG860" s="30"/>
      <c r="DH860" s="30"/>
      <c r="DI860" s="30"/>
      <c r="DJ860" s="30"/>
      <c r="DK860" s="30"/>
      <c r="DL860" s="30"/>
      <c r="DM860" s="30"/>
      <c r="DN860" s="30"/>
      <c r="DO860" s="30"/>
      <c r="DP860" s="30"/>
      <c r="DQ860" s="30"/>
      <c r="DR860" s="30"/>
      <c r="DS860" s="30"/>
      <c r="DT860" s="30"/>
      <c r="DU860" s="30"/>
      <c r="DV860" s="30"/>
      <c r="DW860" s="30"/>
      <c r="DX860" s="30"/>
      <c r="DY860" s="30"/>
      <c r="DZ860" s="30"/>
      <c r="EA860" s="30"/>
      <c r="EB860" s="30"/>
      <c r="EC860" s="30"/>
      <c r="ED860" s="30"/>
      <c r="EE860" s="30"/>
      <c r="EF860" s="30"/>
      <c r="EG860" s="30"/>
      <c r="EH860" s="30"/>
    </row>
    <row r="861" spans="1:138" ht="14.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30"/>
      <c r="BY861" s="30"/>
      <c r="BZ861" s="30"/>
      <c r="CA861" s="30"/>
      <c r="CB861" s="30"/>
      <c r="CC861" s="30"/>
      <c r="CD861" s="30"/>
      <c r="CE861" s="30"/>
      <c r="CF861" s="30"/>
      <c r="CG861" s="30"/>
      <c r="CH861" s="30"/>
      <c r="CI861" s="30"/>
      <c r="CJ861" s="30"/>
      <c r="CK861" s="30"/>
      <c r="CL861" s="30"/>
      <c r="CM861" s="30"/>
      <c r="CN861" s="30"/>
      <c r="CO861" s="30"/>
      <c r="CP861" s="30"/>
      <c r="CQ861" s="30"/>
      <c r="CR861" s="30"/>
      <c r="CS861" s="30"/>
      <c r="CT861" s="30"/>
      <c r="CU861" s="30"/>
      <c r="CV861" s="30"/>
      <c r="CW861" s="30"/>
      <c r="CX861" s="30"/>
      <c r="CY861" s="30"/>
      <c r="CZ861" s="30"/>
      <c r="DA861" s="30"/>
      <c r="DB861" s="30"/>
      <c r="DC861" s="30"/>
      <c r="DD861" s="30"/>
      <c r="DE861" s="30"/>
      <c r="DF861" s="30"/>
      <c r="DG861" s="30"/>
      <c r="DH861" s="30"/>
      <c r="DI861" s="30"/>
      <c r="DJ861" s="30"/>
      <c r="DK861" s="30"/>
      <c r="DL861" s="30"/>
      <c r="DM861" s="30"/>
      <c r="DN861" s="30"/>
      <c r="DO861" s="30"/>
      <c r="DP861" s="30"/>
      <c r="DQ861" s="30"/>
      <c r="DR861" s="30"/>
      <c r="DS861" s="30"/>
      <c r="DT861" s="30"/>
      <c r="DU861" s="30"/>
      <c r="DV861" s="30"/>
      <c r="DW861" s="30"/>
      <c r="DX861" s="30"/>
      <c r="DY861" s="30"/>
      <c r="DZ861" s="30"/>
      <c r="EA861" s="30"/>
      <c r="EB861" s="30"/>
      <c r="EC861" s="30"/>
      <c r="ED861" s="30"/>
      <c r="EE861" s="30"/>
      <c r="EF861" s="30"/>
      <c r="EG861" s="30"/>
      <c r="EH861" s="30"/>
    </row>
    <row r="862" spans="1:138" ht="14.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  <c r="BS862" s="30"/>
      <c r="BT862" s="30"/>
      <c r="BU862" s="30"/>
      <c r="BV862" s="30"/>
      <c r="BW862" s="30"/>
      <c r="BX862" s="30"/>
      <c r="BY862" s="30"/>
      <c r="BZ862" s="30"/>
      <c r="CA862" s="30"/>
      <c r="CB862" s="30"/>
      <c r="CC862" s="30"/>
      <c r="CD862" s="30"/>
      <c r="CE862" s="30"/>
      <c r="CF862" s="30"/>
      <c r="CG862" s="30"/>
      <c r="CH862" s="30"/>
      <c r="CI862" s="30"/>
      <c r="CJ862" s="30"/>
      <c r="CK862" s="30"/>
      <c r="CL862" s="30"/>
      <c r="CM862" s="30"/>
      <c r="CN862" s="30"/>
      <c r="CO862" s="30"/>
      <c r="CP862" s="30"/>
      <c r="CQ862" s="30"/>
      <c r="CR862" s="30"/>
      <c r="CS862" s="30"/>
      <c r="CT862" s="30"/>
      <c r="CU862" s="30"/>
      <c r="CV862" s="30"/>
      <c r="CW862" s="30"/>
      <c r="CX862" s="30"/>
      <c r="CY862" s="30"/>
      <c r="CZ862" s="30"/>
      <c r="DA862" s="30"/>
      <c r="DB862" s="30"/>
      <c r="DC862" s="30"/>
      <c r="DD862" s="30"/>
      <c r="DE862" s="30"/>
      <c r="DF862" s="30"/>
      <c r="DG862" s="30"/>
      <c r="DH862" s="30"/>
      <c r="DI862" s="30"/>
      <c r="DJ862" s="30"/>
      <c r="DK862" s="30"/>
      <c r="DL862" s="30"/>
      <c r="DM862" s="30"/>
      <c r="DN862" s="30"/>
      <c r="DO862" s="30"/>
      <c r="DP862" s="30"/>
      <c r="DQ862" s="30"/>
      <c r="DR862" s="30"/>
      <c r="DS862" s="30"/>
      <c r="DT862" s="30"/>
      <c r="DU862" s="30"/>
      <c r="DV862" s="30"/>
      <c r="DW862" s="30"/>
      <c r="DX862" s="30"/>
      <c r="DY862" s="30"/>
      <c r="DZ862" s="30"/>
      <c r="EA862" s="30"/>
      <c r="EB862" s="30"/>
      <c r="EC862" s="30"/>
      <c r="ED862" s="30"/>
      <c r="EE862" s="30"/>
      <c r="EF862" s="30"/>
      <c r="EG862" s="30"/>
      <c r="EH862" s="30"/>
    </row>
    <row r="863" spans="1:138" ht="14.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  <c r="BS863" s="30"/>
      <c r="BT863" s="30"/>
      <c r="BU863" s="30"/>
      <c r="BV863" s="30"/>
      <c r="BW863" s="30"/>
      <c r="BX863" s="30"/>
      <c r="BY863" s="30"/>
      <c r="BZ863" s="30"/>
      <c r="CA863" s="30"/>
      <c r="CB863" s="30"/>
      <c r="CC863" s="30"/>
      <c r="CD863" s="30"/>
      <c r="CE863" s="30"/>
      <c r="CF863" s="30"/>
      <c r="CG863" s="30"/>
      <c r="CH863" s="30"/>
      <c r="CI863" s="30"/>
      <c r="CJ863" s="30"/>
      <c r="CK863" s="30"/>
      <c r="CL863" s="30"/>
      <c r="CM863" s="30"/>
      <c r="CN863" s="30"/>
      <c r="CO863" s="30"/>
      <c r="CP863" s="30"/>
      <c r="CQ863" s="30"/>
      <c r="CR863" s="30"/>
      <c r="CS863" s="30"/>
      <c r="CT863" s="30"/>
      <c r="CU863" s="30"/>
      <c r="CV863" s="30"/>
      <c r="CW863" s="30"/>
      <c r="CX863" s="30"/>
      <c r="CY863" s="30"/>
      <c r="CZ863" s="30"/>
      <c r="DA863" s="30"/>
      <c r="DB863" s="30"/>
      <c r="DC863" s="30"/>
      <c r="DD863" s="30"/>
      <c r="DE863" s="30"/>
      <c r="DF863" s="30"/>
      <c r="DG863" s="30"/>
      <c r="DH863" s="30"/>
      <c r="DI863" s="30"/>
      <c r="DJ863" s="30"/>
      <c r="DK863" s="30"/>
      <c r="DL863" s="30"/>
      <c r="DM863" s="30"/>
      <c r="DN863" s="30"/>
      <c r="DO863" s="30"/>
      <c r="DP863" s="30"/>
      <c r="DQ863" s="30"/>
      <c r="DR863" s="30"/>
      <c r="DS863" s="30"/>
      <c r="DT863" s="30"/>
      <c r="DU863" s="30"/>
      <c r="DV863" s="30"/>
      <c r="DW863" s="30"/>
      <c r="DX863" s="30"/>
      <c r="DY863" s="30"/>
      <c r="DZ863" s="30"/>
      <c r="EA863" s="30"/>
      <c r="EB863" s="30"/>
      <c r="EC863" s="30"/>
      <c r="ED863" s="30"/>
      <c r="EE863" s="30"/>
      <c r="EF863" s="30"/>
      <c r="EG863" s="30"/>
      <c r="EH863" s="30"/>
    </row>
    <row r="864" spans="1:138" ht="14.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  <c r="CG864" s="30"/>
      <c r="CH864" s="30"/>
      <c r="CI864" s="30"/>
      <c r="CJ864" s="30"/>
      <c r="CK864" s="30"/>
      <c r="CL864" s="30"/>
      <c r="CM864" s="30"/>
      <c r="CN864" s="30"/>
      <c r="CO864" s="30"/>
      <c r="CP864" s="30"/>
      <c r="CQ864" s="30"/>
      <c r="CR864" s="30"/>
      <c r="CS864" s="30"/>
      <c r="CT864" s="30"/>
      <c r="CU864" s="30"/>
      <c r="CV864" s="30"/>
      <c r="CW864" s="30"/>
      <c r="CX864" s="30"/>
      <c r="CY864" s="30"/>
      <c r="CZ864" s="30"/>
      <c r="DA864" s="30"/>
      <c r="DB864" s="30"/>
      <c r="DC864" s="30"/>
      <c r="DD864" s="30"/>
      <c r="DE864" s="30"/>
      <c r="DF864" s="30"/>
      <c r="DG864" s="30"/>
      <c r="DH864" s="30"/>
      <c r="DI864" s="30"/>
      <c r="DJ864" s="30"/>
      <c r="DK864" s="30"/>
      <c r="DL864" s="30"/>
      <c r="DM864" s="30"/>
      <c r="DN864" s="30"/>
      <c r="DO864" s="30"/>
      <c r="DP864" s="30"/>
      <c r="DQ864" s="30"/>
      <c r="DR864" s="30"/>
      <c r="DS864" s="30"/>
      <c r="DT864" s="30"/>
      <c r="DU864" s="30"/>
      <c r="DV864" s="30"/>
      <c r="DW864" s="30"/>
      <c r="DX864" s="30"/>
      <c r="DY864" s="30"/>
      <c r="DZ864" s="30"/>
      <c r="EA864" s="30"/>
      <c r="EB864" s="30"/>
      <c r="EC864" s="30"/>
      <c r="ED864" s="30"/>
      <c r="EE864" s="30"/>
      <c r="EF864" s="30"/>
      <c r="EG864" s="30"/>
      <c r="EH864" s="30"/>
    </row>
    <row r="865" spans="1:138" ht="14.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  <c r="BS865" s="30"/>
      <c r="BT865" s="30"/>
      <c r="BU865" s="30"/>
      <c r="BV865" s="30"/>
      <c r="BW865" s="30"/>
      <c r="BX865" s="30"/>
      <c r="BY865" s="30"/>
      <c r="BZ865" s="30"/>
      <c r="CA865" s="30"/>
      <c r="CB865" s="30"/>
      <c r="CC865" s="30"/>
      <c r="CD865" s="30"/>
      <c r="CE865" s="30"/>
      <c r="CF865" s="30"/>
      <c r="CG865" s="30"/>
      <c r="CH865" s="30"/>
      <c r="CI865" s="30"/>
      <c r="CJ865" s="30"/>
      <c r="CK865" s="30"/>
      <c r="CL865" s="30"/>
      <c r="CM865" s="30"/>
      <c r="CN865" s="30"/>
      <c r="CO865" s="30"/>
      <c r="CP865" s="30"/>
      <c r="CQ865" s="30"/>
      <c r="CR865" s="30"/>
      <c r="CS865" s="30"/>
      <c r="CT865" s="30"/>
      <c r="CU865" s="30"/>
      <c r="CV865" s="30"/>
      <c r="CW865" s="30"/>
      <c r="CX865" s="30"/>
      <c r="CY865" s="30"/>
      <c r="CZ865" s="30"/>
      <c r="DA865" s="30"/>
      <c r="DB865" s="30"/>
      <c r="DC865" s="30"/>
      <c r="DD865" s="30"/>
      <c r="DE865" s="30"/>
      <c r="DF865" s="30"/>
      <c r="DG865" s="30"/>
      <c r="DH865" s="30"/>
      <c r="DI865" s="30"/>
      <c r="DJ865" s="30"/>
      <c r="DK865" s="30"/>
      <c r="DL865" s="30"/>
      <c r="DM865" s="30"/>
      <c r="DN865" s="30"/>
      <c r="DO865" s="30"/>
      <c r="DP865" s="30"/>
      <c r="DQ865" s="30"/>
      <c r="DR865" s="30"/>
      <c r="DS865" s="30"/>
      <c r="DT865" s="30"/>
      <c r="DU865" s="30"/>
      <c r="DV865" s="30"/>
      <c r="DW865" s="30"/>
      <c r="DX865" s="30"/>
      <c r="DY865" s="30"/>
      <c r="DZ865" s="30"/>
      <c r="EA865" s="30"/>
      <c r="EB865" s="30"/>
      <c r="EC865" s="30"/>
      <c r="ED865" s="30"/>
      <c r="EE865" s="30"/>
      <c r="EF865" s="30"/>
      <c r="EG865" s="30"/>
      <c r="EH865" s="30"/>
    </row>
    <row r="866" spans="1:138" ht="14.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  <c r="BS866" s="30"/>
      <c r="BT866" s="30"/>
      <c r="BU866" s="30"/>
      <c r="BV866" s="30"/>
      <c r="BW866" s="30"/>
      <c r="BX866" s="30"/>
      <c r="BY866" s="30"/>
      <c r="BZ866" s="30"/>
      <c r="CA866" s="30"/>
      <c r="CB866" s="30"/>
      <c r="CC866" s="30"/>
      <c r="CD866" s="30"/>
      <c r="CE866" s="30"/>
      <c r="CF866" s="30"/>
      <c r="CG866" s="30"/>
      <c r="CH866" s="30"/>
      <c r="CI866" s="30"/>
      <c r="CJ866" s="30"/>
      <c r="CK866" s="30"/>
      <c r="CL866" s="30"/>
      <c r="CM866" s="30"/>
      <c r="CN866" s="30"/>
      <c r="CO866" s="30"/>
      <c r="CP866" s="30"/>
      <c r="CQ866" s="30"/>
      <c r="CR866" s="30"/>
      <c r="CS866" s="30"/>
      <c r="CT866" s="30"/>
      <c r="CU866" s="30"/>
      <c r="CV866" s="30"/>
      <c r="CW866" s="30"/>
      <c r="CX866" s="30"/>
      <c r="CY866" s="30"/>
      <c r="CZ866" s="30"/>
      <c r="DA866" s="30"/>
      <c r="DB866" s="30"/>
      <c r="DC866" s="30"/>
      <c r="DD866" s="30"/>
      <c r="DE866" s="30"/>
      <c r="DF866" s="30"/>
      <c r="DG866" s="30"/>
      <c r="DH866" s="30"/>
      <c r="DI866" s="30"/>
      <c r="DJ866" s="30"/>
      <c r="DK866" s="30"/>
      <c r="DL866" s="30"/>
      <c r="DM866" s="30"/>
      <c r="DN866" s="30"/>
      <c r="DO866" s="30"/>
      <c r="DP866" s="30"/>
      <c r="DQ866" s="30"/>
      <c r="DR866" s="30"/>
      <c r="DS866" s="30"/>
      <c r="DT866" s="30"/>
      <c r="DU866" s="30"/>
      <c r="DV866" s="30"/>
      <c r="DW866" s="30"/>
      <c r="DX866" s="30"/>
      <c r="DY866" s="30"/>
      <c r="DZ866" s="30"/>
      <c r="EA866" s="30"/>
      <c r="EB866" s="30"/>
      <c r="EC866" s="30"/>
      <c r="ED866" s="30"/>
      <c r="EE866" s="30"/>
      <c r="EF866" s="30"/>
      <c r="EG866" s="30"/>
      <c r="EH866" s="30"/>
    </row>
    <row r="867" spans="1:138" ht="14.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  <c r="BS867" s="30"/>
      <c r="BT867" s="30"/>
      <c r="BU867" s="30"/>
      <c r="BV867" s="30"/>
      <c r="BW867" s="30"/>
      <c r="BX867" s="30"/>
      <c r="BY867" s="30"/>
      <c r="BZ867" s="30"/>
      <c r="CA867" s="30"/>
      <c r="CB867" s="30"/>
      <c r="CC867" s="30"/>
      <c r="CD867" s="30"/>
      <c r="CE867" s="30"/>
      <c r="CF867" s="30"/>
      <c r="CG867" s="30"/>
      <c r="CH867" s="30"/>
      <c r="CI867" s="30"/>
      <c r="CJ867" s="30"/>
      <c r="CK867" s="30"/>
      <c r="CL867" s="30"/>
      <c r="CM867" s="30"/>
      <c r="CN867" s="30"/>
      <c r="CO867" s="30"/>
      <c r="CP867" s="30"/>
      <c r="CQ867" s="30"/>
      <c r="CR867" s="30"/>
      <c r="CS867" s="30"/>
      <c r="CT867" s="30"/>
      <c r="CU867" s="30"/>
      <c r="CV867" s="30"/>
      <c r="CW867" s="30"/>
      <c r="CX867" s="30"/>
      <c r="CY867" s="30"/>
      <c r="CZ867" s="30"/>
      <c r="DA867" s="30"/>
      <c r="DB867" s="30"/>
      <c r="DC867" s="30"/>
      <c r="DD867" s="30"/>
      <c r="DE867" s="30"/>
      <c r="DF867" s="30"/>
      <c r="DG867" s="30"/>
      <c r="DH867" s="30"/>
      <c r="DI867" s="30"/>
      <c r="DJ867" s="30"/>
      <c r="DK867" s="30"/>
      <c r="DL867" s="30"/>
      <c r="DM867" s="30"/>
      <c r="DN867" s="30"/>
      <c r="DO867" s="30"/>
      <c r="DP867" s="30"/>
      <c r="DQ867" s="30"/>
      <c r="DR867" s="30"/>
      <c r="DS867" s="30"/>
      <c r="DT867" s="30"/>
      <c r="DU867" s="30"/>
      <c r="DV867" s="30"/>
      <c r="DW867" s="30"/>
      <c r="DX867" s="30"/>
      <c r="DY867" s="30"/>
      <c r="DZ867" s="30"/>
      <c r="EA867" s="30"/>
      <c r="EB867" s="30"/>
      <c r="EC867" s="30"/>
      <c r="ED867" s="30"/>
      <c r="EE867" s="30"/>
      <c r="EF867" s="30"/>
      <c r="EG867" s="30"/>
      <c r="EH867" s="30"/>
    </row>
    <row r="868" spans="1:138" ht="14.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  <c r="BS868" s="30"/>
      <c r="BT868" s="30"/>
      <c r="BU868" s="30"/>
      <c r="BV868" s="30"/>
      <c r="BW868" s="30"/>
      <c r="BX868" s="30"/>
      <c r="BY868" s="30"/>
      <c r="BZ868" s="30"/>
      <c r="CA868" s="30"/>
      <c r="CB868" s="30"/>
      <c r="CC868" s="30"/>
      <c r="CD868" s="30"/>
      <c r="CE868" s="30"/>
      <c r="CF868" s="30"/>
      <c r="CG868" s="30"/>
      <c r="CH868" s="30"/>
      <c r="CI868" s="30"/>
      <c r="CJ868" s="30"/>
      <c r="CK868" s="30"/>
      <c r="CL868" s="30"/>
      <c r="CM868" s="30"/>
      <c r="CN868" s="30"/>
      <c r="CO868" s="30"/>
      <c r="CP868" s="30"/>
      <c r="CQ868" s="30"/>
      <c r="CR868" s="30"/>
      <c r="CS868" s="30"/>
      <c r="CT868" s="30"/>
      <c r="CU868" s="30"/>
      <c r="CV868" s="30"/>
      <c r="CW868" s="30"/>
      <c r="CX868" s="30"/>
      <c r="CY868" s="30"/>
      <c r="CZ868" s="30"/>
      <c r="DA868" s="30"/>
      <c r="DB868" s="30"/>
      <c r="DC868" s="30"/>
      <c r="DD868" s="30"/>
      <c r="DE868" s="30"/>
      <c r="DF868" s="30"/>
      <c r="DG868" s="30"/>
      <c r="DH868" s="30"/>
      <c r="DI868" s="30"/>
      <c r="DJ868" s="30"/>
      <c r="DK868" s="30"/>
      <c r="DL868" s="30"/>
      <c r="DM868" s="30"/>
      <c r="DN868" s="30"/>
      <c r="DO868" s="30"/>
      <c r="DP868" s="30"/>
      <c r="DQ868" s="30"/>
      <c r="DR868" s="30"/>
      <c r="DS868" s="30"/>
      <c r="DT868" s="30"/>
      <c r="DU868" s="30"/>
      <c r="DV868" s="30"/>
      <c r="DW868" s="30"/>
      <c r="DX868" s="30"/>
      <c r="DY868" s="30"/>
      <c r="DZ868" s="30"/>
      <c r="EA868" s="30"/>
      <c r="EB868" s="30"/>
      <c r="EC868" s="30"/>
      <c r="ED868" s="30"/>
      <c r="EE868" s="30"/>
      <c r="EF868" s="30"/>
      <c r="EG868" s="30"/>
      <c r="EH868" s="30"/>
    </row>
    <row r="869" spans="1:138" ht="14.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30"/>
      <c r="BY869" s="30"/>
      <c r="BZ869" s="30"/>
      <c r="CA869" s="30"/>
      <c r="CB869" s="30"/>
      <c r="CC869" s="30"/>
      <c r="CD869" s="30"/>
      <c r="CE869" s="30"/>
      <c r="CF869" s="30"/>
      <c r="CG869" s="30"/>
      <c r="CH869" s="30"/>
      <c r="CI869" s="30"/>
      <c r="CJ869" s="30"/>
      <c r="CK869" s="30"/>
      <c r="CL869" s="30"/>
      <c r="CM869" s="30"/>
      <c r="CN869" s="30"/>
      <c r="CO869" s="30"/>
      <c r="CP869" s="30"/>
      <c r="CQ869" s="30"/>
      <c r="CR869" s="30"/>
      <c r="CS869" s="30"/>
      <c r="CT869" s="30"/>
      <c r="CU869" s="30"/>
      <c r="CV869" s="30"/>
      <c r="CW869" s="30"/>
      <c r="CX869" s="30"/>
      <c r="CY869" s="30"/>
      <c r="CZ869" s="30"/>
      <c r="DA869" s="30"/>
      <c r="DB869" s="30"/>
      <c r="DC869" s="30"/>
      <c r="DD869" s="30"/>
      <c r="DE869" s="30"/>
      <c r="DF869" s="30"/>
      <c r="DG869" s="30"/>
      <c r="DH869" s="30"/>
      <c r="DI869" s="30"/>
      <c r="DJ869" s="30"/>
      <c r="DK869" s="30"/>
      <c r="DL869" s="30"/>
      <c r="DM869" s="30"/>
      <c r="DN869" s="30"/>
      <c r="DO869" s="30"/>
      <c r="DP869" s="30"/>
      <c r="DQ869" s="30"/>
      <c r="DR869" s="30"/>
      <c r="DS869" s="30"/>
      <c r="DT869" s="30"/>
      <c r="DU869" s="30"/>
      <c r="DV869" s="30"/>
      <c r="DW869" s="30"/>
      <c r="DX869" s="30"/>
      <c r="DY869" s="30"/>
      <c r="DZ869" s="30"/>
      <c r="EA869" s="30"/>
      <c r="EB869" s="30"/>
      <c r="EC869" s="30"/>
      <c r="ED869" s="30"/>
      <c r="EE869" s="30"/>
      <c r="EF869" s="30"/>
      <c r="EG869" s="30"/>
      <c r="EH869" s="30"/>
    </row>
    <row r="870" spans="1:138" ht="14.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  <c r="BS870" s="30"/>
      <c r="BT870" s="30"/>
      <c r="BU870" s="30"/>
      <c r="BV870" s="30"/>
      <c r="BW870" s="30"/>
      <c r="BX870" s="30"/>
      <c r="BY870" s="30"/>
      <c r="BZ870" s="30"/>
      <c r="CA870" s="30"/>
      <c r="CB870" s="30"/>
      <c r="CC870" s="30"/>
      <c r="CD870" s="30"/>
      <c r="CE870" s="30"/>
      <c r="CF870" s="30"/>
      <c r="CG870" s="30"/>
      <c r="CH870" s="30"/>
      <c r="CI870" s="30"/>
      <c r="CJ870" s="30"/>
      <c r="CK870" s="30"/>
      <c r="CL870" s="30"/>
      <c r="CM870" s="30"/>
      <c r="CN870" s="30"/>
      <c r="CO870" s="30"/>
      <c r="CP870" s="30"/>
      <c r="CQ870" s="30"/>
      <c r="CR870" s="30"/>
      <c r="CS870" s="30"/>
      <c r="CT870" s="30"/>
      <c r="CU870" s="30"/>
      <c r="CV870" s="30"/>
      <c r="CW870" s="30"/>
      <c r="CX870" s="30"/>
      <c r="CY870" s="30"/>
      <c r="CZ870" s="30"/>
      <c r="DA870" s="30"/>
      <c r="DB870" s="30"/>
      <c r="DC870" s="30"/>
      <c r="DD870" s="30"/>
      <c r="DE870" s="30"/>
      <c r="DF870" s="30"/>
      <c r="DG870" s="30"/>
      <c r="DH870" s="30"/>
      <c r="DI870" s="30"/>
      <c r="DJ870" s="30"/>
      <c r="DK870" s="30"/>
      <c r="DL870" s="30"/>
      <c r="DM870" s="30"/>
      <c r="DN870" s="30"/>
      <c r="DO870" s="30"/>
      <c r="DP870" s="30"/>
      <c r="DQ870" s="30"/>
      <c r="DR870" s="30"/>
      <c r="DS870" s="30"/>
      <c r="DT870" s="30"/>
      <c r="DU870" s="30"/>
      <c r="DV870" s="30"/>
      <c r="DW870" s="30"/>
      <c r="DX870" s="30"/>
      <c r="DY870" s="30"/>
      <c r="DZ870" s="30"/>
      <c r="EA870" s="30"/>
      <c r="EB870" s="30"/>
      <c r="EC870" s="30"/>
      <c r="ED870" s="30"/>
      <c r="EE870" s="30"/>
      <c r="EF870" s="30"/>
      <c r="EG870" s="30"/>
      <c r="EH870" s="30"/>
    </row>
    <row r="871" spans="1:138" ht="14.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  <c r="CD871" s="30"/>
      <c r="CE871" s="30"/>
      <c r="CF871" s="30"/>
      <c r="CG871" s="30"/>
      <c r="CH871" s="30"/>
      <c r="CI871" s="30"/>
      <c r="CJ871" s="30"/>
      <c r="CK871" s="30"/>
      <c r="CL871" s="30"/>
      <c r="CM871" s="30"/>
      <c r="CN871" s="30"/>
      <c r="CO871" s="30"/>
      <c r="CP871" s="30"/>
      <c r="CQ871" s="30"/>
      <c r="CR871" s="30"/>
      <c r="CS871" s="30"/>
      <c r="CT871" s="30"/>
      <c r="CU871" s="30"/>
      <c r="CV871" s="30"/>
      <c r="CW871" s="30"/>
      <c r="CX871" s="30"/>
      <c r="CY871" s="30"/>
      <c r="CZ871" s="30"/>
      <c r="DA871" s="30"/>
      <c r="DB871" s="30"/>
      <c r="DC871" s="30"/>
      <c r="DD871" s="30"/>
      <c r="DE871" s="30"/>
      <c r="DF871" s="30"/>
      <c r="DG871" s="30"/>
      <c r="DH871" s="30"/>
      <c r="DI871" s="30"/>
      <c r="DJ871" s="30"/>
      <c r="DK871" s="30"/>
      <c r="DL871" s="30"/>
      <c r="DM871" s="30"/>
      <c r="DN871" s="30"/>
      <c r="DO871" s="30"/>
      <c r="DP871" s="30"/>
      <c r="DQ871" s="30"/>
      <c r="DR871" s="30"/>
      <c r="DS871" s="30"/>
      <c r="DT871" s="30"/>
      <c r="DU871" s="30"/>
      <c r="DV871" s="30"/>
      <c r="DW871" s="30"/>
      <c r="DX871" s="30"/>
      <c r="DY871" s="30"/>
      <c r="DZ871" s="30"/>
      <c r="EA871" s="30"/>
      <c r="EB871" s="30"/>
      <c r="EC871" s="30"/>
      <c r="ED871" s="30"/>
      <c r="EE871" s="30"/>
      <c r="EF871" s="30"/>
      <c r="EG871" s="30"/>
      <c r="EH871" s="30"/>
    </row>
    <row r="872" spans="1:138" ht="14.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  <c r="CC872" s="30"/>
      <c r="CD872" s="30"/>
      <c r="CE872" s="30"/>
      <c r="CF872" s="30"/>
      <c r="CG872" s="30"/>
      <c r="CH872" s="30"/>
      <c r="CI872" s="30"/>
      <c r="CJ872" s="30"/>
      <c r="CK872" s="30"/>
      <c r="CL872" s="30"/>
      <c r="CM872" s="30"/>
      <c r="CN872" s="30"/>
      <c r="CO872" s="30"/>
      <c r="CP872" s="30"/>
      <c r="CQ872" s="30"/>
      <c r="CR872" s="30"/>
      <c r="CS872" s="30"/>
      <c r="CT872" s="30"/>
      <c r="CU872" s="30"/>
      <c r="CV872" s="30"/>
      <c r="CW872" s="30"/>
      <c r="CX872" s="30"/>
      <c r="CY872" s="30"/>
      <c r="CZ872" s="30"/>
      <c r="DA872" s="30"/>
      <c r="DB872" s="30"/>
      <c r="DC872" s="30"/>
      <c r="DD872" s="30"/>
      <c r="DE872" s="30"/>
      <c r="DF872" s="30"/>
      <c r="DG872" s="30"/>
      <c r="DH872" s="30"/>
      <c r="DI872" s="30"/>
      <c r="DJ872" s="30"/>
      <c r="DK872" s="30"/>
      <c r="DL872" s="30"/>
      <c r="DM872" s="30"/>
      <c r="DN872" s="30"/>
      <c r="DO872" s="30"/>
      <c r="DP872" s="30"/>
      <c r="DQ872" s="30"/>
      <c r="DR872" s="30"/>
      <c r="DS872" s="30"/>
      <c r="DT872" s="30"/>
      <c r="DU872" s="30"/>
      <c r="DV872" s="30"/>
      <c r="DW872" s="30"/>
      <c r="DX872" s="30"/>
      <c r="DY872" s="30"/>
      <c r="DZ872" s="30"/>
      <c r="EA872" s="30"/>
      <c r="EB872" s="30"/>
      <c r="EC872" s="30"/>
      <c r="ED872" s="30"/>
      <c r="EE872" s="30"/>
      <c r="EF872" s="30"/>
      <c r="EG872" s="30"/>
      <c r="EH872" s="30"/>
    </row>
    <row r="873" spans="1:138" ht="14.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  <c r="CC873" s="30"/>
      <c r="CD873" s="30"/>
      <c r="CE873" s="30"/>
      <c r="CF873" s="30"/>
      <c r="CG873" s="30"/>
      <c r="CH873" s="30"/>
      <c r="CI873" s="30"/>
      <c r="CJ873" s="30"/>
      <c r="CK873" s="30"/>
      <c r="CL873" s="30"/>
      <c r="CM873" s="30"/>
      <c r="CN873" s="30"/>
      <c r="CO873" s="30"/>
      <c r="CP873" s="30"/>
      <c r="CQ873" s="30"/>
      <c r="CR873" s="30"/>
      <c r="CS873" s="30"/>
      <c r="CT873" s="30"/>
      <c r="CU873" s="30"/>
      <c r="CV873" s="30"/>
      <c r="CW873" s="30"/>
      <c r="CX873" s="30"/>
      <c r="CY873" s="30"/>
      <c r="CZ873" s="30"/>
      <c r="DA873" s="30"/>
      <c r="DB873" s="30"/>
      <c r="DC873" s="30"/>
      <c r="DD873" s="30"/>
      <c r="DE873" s="30"/>
      <c r="DF873" s="30"/>
      <c r="DG873" s="30"/>
      <c r="DH873" s="30"/>
      <c r="DI873" s="30"/>
      <c r="DJ873" s="30"/>
      <c r="DK873" s="30"/>
      <c r="DL873" s="30"/>
      <c r="DM873" s="30"/>
      <c r="DN873" s="30"/>
      <c r="DO873" s="30"/>
      <c r="DP873" s="30"/>
      <c r="DQ873" s="30"/>
      <c r="DR873" s="30"/>
      <c r="DS873" s="30"/>
      <c r="DT873" s="30"/>
      <c r="DU873" s="30"/>
      <c r="DV873" s="30"/>
      <c r="DW873" s="30"/>
      <c r="DX873" s="30"/>
      <c r="DY873" s="30"/>
      <c r="DZ873" s="30"/>
      <c r="EA873" s="30"/>
      <c r="EB873" s="30"/>
      <c r="EC873" s="30"/>
      <c r="ED873" s="30"/>
      <c r="EE873" s="30"/>
      <c r="EF873" s="30"/>
      <c r="EG873" s="30"/>
      <c r="EH873" s="30"/>
    </row>
    <row r="874" spans="1:138" ht="14.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  <c r="BS874" s="30"/>
      <c r="BT874" s="30"/>
      <c r="BU874" s="30"/>
      <c r="BV874" s="30"/>
      <c r="BW874" s="30"/>
      <c r="BX874" s="30"/>
      <c r="BY874" s="30"/>
      <c r="BZ874" s="30"/>
      <c r="CA874" s="30"/>
      <c r="CB874" s="30"/>
      <c r="CC874" s="30"/>
      <c r="CD874" s="30"/>
      <c r="CE874" s="30"/>
      <c r="CF874" s="30"/>
      <c r="CG874" s="30"/>
      <c r="CH874" s="30"/>
      <c r="CI874" s="30"/>
      <c r="CJ874" s="30"/>
      <c r="CK874" s="30"/>
      <c r="CL874" s="30"/>
      <c r="CM874" s="30"/>
      <c r="CN874" s="30"/>
      <c r="CO874" s="30"/>
      <c r="CP874" s="30"/>
      <c r="CQ874" s="30"/>
      <c r="CR874" s="30"/>
      <c r="CS874" s="30"/>
      <c r="CT874" s="30"/>
      <c r="CU874" s="30"/>
      <c r="CV874" s="30"/>
      <c r="CW874" s="30"/>
      <c r="CX874" s="30"/>
      <c r="CY874" s="30"/>
      <c r="CZ874" s="30"/>
      <c r="DA874" s="30"/>
      <c r="DB874" s="30"/>
      <c r="DC874" s="30"/>
      <c r="DD874" s="30"/>
      <c r="DE874" s="30"/>
      <c r="DF874" s="30"/>
      <c r="DG874" s="30"/>
      <c r="DH874" s="30"/>
      <c r="DI874" s="30"/>
      <c r="DJ874" s="30"/>
      <c r="DK874" s="30"/>
      <c r="DL874" s="30"/>
      <c r="DM874" s="30"/>
      <c r="DN874" s="30"/>
      <c r="DO874" s="30"/>
      <c r="DP874" s="30"/>
      <c r="DQ874" s="30"/>
      <c r="DR874" s="30"/>
      <c r="DS874" s="30"/>
      <c r="DT874" s="30"/>
      <c r="DU874" s="30"/>
      <c r="DV874" s="30"/>
      <c r="DW874" s="30"/>
      <c r="DX874" s="30"/>
      <c r="DY874" s="30"/>
      <c r="DZ874" s="30"/>
      <c r="EA874" s="30"/>
      <c r="EB874" s="30"/>
      <c r="EC874" s="30"/>
      <c r="ED874" s="30"/>
      <c r="EE874" s="30"/>
      <c r="EF874" s="30"/>
      <c r="EG874" s="30"/>
      <c r="EH874" s="30"/>
    </row>
    <row r="875" spans="1:138" ht="14.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30"/>
      <c r="BQ875" s="30"/>
      <c r="BR875" s="30"/>
      <c r="BS875" s="30"/>
      <c r="BT875" s="30"/>
      <c r="BU875" s="30"/>
      <c r="BV875" s="30"/>
      <c r="BW875" s="30"/>
      <c r="BX875" s="30"/>
      <c r="BY875" s="30"/>
      <c r="BZ875" s="30"/>
      <c r="CA875" s="30"/>
      <c r="CB875" s="30"/>
      <c r="CC875" s="30"/>
      <c r="CD875" s="30"/>
      <c r="CE875" s="30"/>
      <c r="CF875" s="30"/>
      <c r="CG875" s="30"/>
      <c r="CH875" s="30"/>
      <c r="CI875" s="30"/>
      <c r="CJ875" s="30"/>
      <c r="CK875" s="30"/>
      <c r="CL875" s="30"/>
      <c r="CM875" s="30"/>
      <c r="CN875" s="30"/>
      <c r="CO875" s="30"/>
      <c r="CP875" s="30"/>
      <c r="CQ875" s="30"/>
      <c r="CR875" s="30"/>
      <c r="CS875" s="30"/>
      <c r="CT875" s="30"/>
      <c r="CU875" s="30"/>
      <c r="CV875" s="30"/>
      <c r="CW875" s="30"/>
      <c r="CX875" s="30"/>
      <c r="CY875" s="30"/>
      <c r="CZ875" s="30"/>
      <c r="DA875" s="30"/>
      <c r="DB875" s="30"/>
      <c r="DC875" s="30"/>
      <c r="DD875" s="30"/>
      <c r="DE875" s="30"/>
      <c r="DF875" s="30"/>
      <c r="DG875" s="30"/>
      <c r="DH875" s="30"/>
      <c r="DI875" s="30"/>
      <c r="DJ875" s="30"/>
      <c r="DK875" s="30"/>
      <c r="DL875" s="30"/>
      <c r="DM875" s="30"/>
      <c r="DN875" s="30"/>
      <c r="DO875" s="30"/>
      <c r="DP875" s="30"/>
      <c r="DQ875" s="30"/>
      <c r="DR875" s="30"/>
      <c r="DS875" s="30"/>
      <c r="DT875" s="30"/>
      <c r="DU875" s="30"/>
      <c r="DV875" s="30"/>
      <c r="DW875" s="30"/>
      <c r="DX875" s="30"/>
      <c r="DY875" s="30"/>
      <c r="DZ875" s="30"/>
      <c r="EA875" s="30"/>
      <c r="EB875" s="30"/>
      <c r="EC875" s="30"/>
      <c r="ED875" s="30"/>
      <c r="EE875" s="30"/>
      <c r="EF875" s="30"/>
      <c r="EG875" s="30"/>
      <c r="EH875" s="30"/>
    </row>
    <row r="876" spans="1:138" ht="14.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30"/>
      <c r="BQ876" s="30"/>
      <c r="BR876" s="30"/>
      <c r="BS876" s="30"/>
      <c r="BT876" s="30"/>
      <c r="BU876" s="30"/>
      <c r="BV876" s="30"/>
      <c r="BW876" s="30"/>
      <c r="BX876" s="30"/>
      <c r="BY876" s="30"/>
      <c r="BZ876" s="30"/>
      <c r="CA876" s="30"/>
      <c r="CB876" s="30"/>
      <c r="CC876" s="30"/>
      <c r="CD876" s="30"/>
      <c r="CE876" s="30"/>
      <c r="CF876" s="30"/>
      <c r="CG876" s="30"/>
      <c r="CH876" s="30"/>
      <c r="CI876" s="30"/>
      <c r="CJ876" s="30"/>
      <c r="CK876" s="30"/>
      <c r="CL876" s="30"/>
      <c r="CM876" s="30"/>
      <c r="CN876" s="30"/>
      <c r="CO876" s="30"/>
      <c r="CP876" s="30"/>
      <c r="CQ876" s="30"/>
      <c r="CR876" s="30"/>
      <c r="CS876" s="30"/>
      <c r="CT876" s="30"/>
      <c r="CU876" s="30"/>
      <c r="CV876" s="30"/>
      <c r="CW876" s="30"/>
      <c r="CX876" s="30"/>
      <c r="CY876" s="30"/>
      <c r="CZ876" s="30"/>
      <c r="DA876" s="30"/>
      <c r="DB876" s="30"/>
      <c r="DC876" s="30"/>
      <c r="DD876" s="30"/>
      <c r="DE876" s="30"/>
      <c r="DF876" s="30"/>
      <c r="DG876" s="30"/>
      <c r="DH876" s="30"/>
      <c r="DI876" s="30"/>
      <c r="DJ876" s="30"/>
      <c r="DK876" s="30"/>
      <c r="DL876" s="30"/>
      <c r="DM876" s="30"/>
      <c r="DN876" s="30"/>
      <c r="DO876" s="30"/>
      <c r="DP876" s="30"/>
      <c r="DQ876" s="30"/>
      <c r="DR876" s="30"/>
      <c r="DS876" s="30"/>
      <c r="DT876" s="30"/>
      <c r="DU876" s="30"/>
      <c r="DV876" s="30"/>
      <c r="DW876" s="30"/>
      <c r="DX876" s="30"/>
      <c r="DY876" s="30"/>
      <c r="DZ876" s="30"/>
      <c r="EA876" s="30"/>
      <c r="EB876" s="30"/>
      <c r="EC876" s="30"/>
      <c r="ED876" s="30"/>
      <c r="EE876" s="30"/>
      <c r="EF876" s="30"/>
      <c r="EG876" s="30"/>
      <c r="EH876" s="30"/>
    </row>
    <row r="877" spans="1:138" ht="14.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30"/>
      <c r="BQ877" s="30"/>
      <c r="BR877" s="30"/>
      <c r="BS877" s="30"/>
      <c r="BT877" s="30"/>
      <c r="BU877" s="30"/>
      <c r="BV877" s="30"/>
      <c r="BW877" s="30"/>
      <c r="BX877" s="30"/>
      <c r="BY877" s="30"/>
      <c r="BZ877" s="30"/>
      <c r="CA877" s="30"/>
      <c r="CB877" s="30"/>
      <c r="CC877" s="30"/>
      <c r="CD877" s="30"/>
      <c r="CE877" s="30"/>
      <c r="CF877" s="30"/>
      <c r="CG877" s="30"/>
      <c r="CH877" s="30"/>
      <c r="CI877" s="30"/>
      <c r="CJ877" s="30"/>
      <c r="CK877" s="30"/>
      <c r="CL877" s="30"/>
      <c r="CM877" s="30"/>
      <c r="CN877" s="30"/>
      <c r="CO877" s="30"/>
      <c r="CP877" s="30"/>
      <c r="CQ877" s="30"/>
      <c r="CR877" s="30"/>
      <c r="CS877" s="30"/>
      <c r="CT877" s="30"/>
      <c r="CU877" s="30"/>
      <c r="CV877" s="30"/>
      <c r="CW877" s="30"/>
      <c r="CX877" s="30"/>
      <c r="CY877" s="30"/>
      <c r="CZ877" s="30"/>
      <c r="DA877" s="30"/>
      <c r="DB877" s="30"/>
      <c r="DC877" s="30"/>
      <c r="DD877" s="30"/>
      <c r="DE877" s="30"/>
      <c r="DF877" s="30"/>
      <c r="DG877" s="30"/>
      <c r="DH877" s="30"/>
      <c r="DI877" s="30"/>
      <c r="DJ877" s="30"/>
      <c r="DK877" s="30"/>
      <c r="DL877" s="30"/>
      <c r="DM877" s="30"/>
      <c r="DN877" s="30"/>
      <c r="DO877" s="30"/>
      <c r="DP877" s="30"/>
      <c r="DQ877" s="30"/>
      <c r="DR877" s="30"/>
      <c r="DS877" s="30"/>
      <c r="DT877" s="30"/>
      <c r="DU877" s="30"/>
      <c r="DV877" s="30"/>
      <c r="DW877" s="30"/>
      <c r="DX877" s="30"/>
      <c r="DY877" s="30"/>
      <c r="DZ877" s="30"/>
      <c r="EA877" s="30"/>
      <c r="EB877" s="30"/>
      <c r="EC877" s="30"/>
      <c r="ED877" s="30"/>
      <c r="EE877" s="30"/>
      <c r="EF877" s="30"/>
      <c r="EG877" s="30"/>
      <c r="EH877" s="30"/>
    </row>
    <row r="878" spans="1:138" ht="14.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30"/>
      <c r="BQ878" s="30"/>
      <c r="BR878" s="30"/>
      <c r="BS878" s="30"/>
      <c r="BT878" s="30"/>
      <c r="BU878" s="30"/>
      <c r="BV878" s="30"/>
      <c r="BW878" s="30"/>
      <c r="BX878" s="30"/>
      <c r="BY878" s="30"/>
      <c r="BZ878" s="30"/>
      <c r="CA878" s="30"/>
      <c r="CB878" s="30"/>
      <c r="CC878" s="30"/>
      <c r="CD878" s="30"/>
      <c r="CE878" s="30"/>
      <c r="CF878" s="30"/>
      <c r="CG878" s="30"/>
      <c r="CH878" s="30"/>
      <c r="CI878" s="30"/>
      <c r="CJ878" s="30"/>
      <c r="CK878" s="30"/>
      <c r="CL878" s="30"/>
      <c r="CM878" s="30"/>
      <c r="CN878" s="30"/>
      <c r="CO878" s="30"/>
      <c r="CP878" s="30"/>
      <c r="CQ878" s="30"/>
      <c r="CR878" s="30"/>
      <c r="CS878" s="30"/>
      <c r="CT878" s="30"/>
      <c r="CU878" s="30"/>
      <c r="CV878" s="30"/>
      <c r="CW878" s="30"/>
      <c r="CX878" s="30"/>
      <c r="CY878" s="30"/>
      <c r="CZ878" s="30"/>
      <c r="DA878" s="30"/>
      <c r="DB878" s="30"/>
      <c r="DC878" s="30"/>
      <c r="DD878" s="30"/>
      <c r="DE878" s="30"/>
      <c r="DF878" s="30"/>
      <c r="DG878" s="30"/>
      <c r="DH878" s="30"/>
      <c r="DI878" s="30"/>
      <c r="DJ878" s="30"/>
      <c r="DK878" s="30"/>
      <c r="DL878" s="30"/>
      <c r="DM878" s="30"/>
      <c r="DN878" s="30"/>
      <c r="DO878" s="30"/>
      <c r="DP878" s="30"/>
      <c r="DQ878" s="30"/>
      <c r="DR878" s="30"/>
      <c r="DS878" s="30"/>
      <c r="DT878" s="30"/>
      <c r="DU878" s="30"/>
      <c r="DV878" s="30"/>
      <c r="DW878" s="30"/>
      <c r="DX878" s="30"/>
      <c r="DY878" s="30"/>
      <c r="DZ878" s="30"/>
      <c r="EA878" s="30"/>
      <c r="EB878" s="30"/>
      <c r="EC878" s="30"/>
      <c r="ED878" s="30"/>
      <c r="EE878" s="30"/>
      <c r="EF878" s="30"/>
      <c r="EG878" s="30"/>
      <c r="EH878" s="30"/>
    </row>
    <row r="879" spans="1:138" ht="14.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30"/>
      <c r="BQ879" s="30"/>
      <c r="BR879" s="30"/>
      <c r="BS879" s="30"/>
      <c r="BT879" s="30"/>
      <c r="BU879" s="30"/>
      <c r="BV879" s="30"/>
      <c r="BW879" s="30"/>
      <c r="BX879" s="30"/>
      <c r="BY879" s="30"/>
      <c r="BZ879" s="30"/>
      <c r="CA879" s="30"/>
      <c r="CB879" s="30"/>
      <c r="CC879" s="30"/>
      <c r="CD879" s="30"/>
      <c r="CE879" s="30"/>
      <c r="CF879" s="30"/>
      <c r="CG879" s="30"/>
      <c r="CH879" s="30"/>
      <c r="CI879" s="30"/>
      <c r="CJ879" s="30"/>
      <c r="CK879" s="30"/>
      <c r="CL879" s="30"/>
      <c r="CM879" s="30"/>
      <c r="CN879" s="30"/>
      <c r="CO879" s="30"/>
      <c r="CP879" s="30"/>
      <c r="CQ879" s="30"/>
      <c r="CR879" s="30"/>
      <c r="CS879" s="30"/>
      <c r="CT879" s="30"/>
      <c r="CU879" s="30"/>
      <c r="CV879" s="30"/>
      <c r="CW879" s="30"/>
      <c r="CX879" s="30"/>
      <c r="CY879" s="30"/>
      <c r="CZ879" s="30"/>
      <c r="DA879" s="30"/>
      <c r="DB879" s="30"/>
      <c r="DC879" s="30"/>
      <c r="DD879" s="30"/>
      <c r="DE879" s="30"/>
      <c r="DF879" s="30"/>
      <c r="DG879" s="30"/>
      <c r="DH879" s="30"/>
      <c r="DI879" s="30"/>
      <c r="DJ879" s="30"/>
      <c r="DK879" s="30"/>
      <c r="DL879" s="30"/>
      <c r="DM879" s="30"/>
      <c r="DN879" s="30"/>
      <c r="DO879" s="30"/>
      <c r="DP879" s="30"/>
      <c r="DQ879" s="30"/>
      <c r="DR879" s="30"/>
      <c r="DS879" s="30"/>
      <c r="DT879" s="30"/>
      <c r="DU879" s="30"/>
      <c r="DV879" s="30"/>
      <c r="DW879" s="30"/>
      <c r="DX879" s="30"/>
      <c r="DY879" s="30"/>
      <c r="DZ879" s="30"/>
      <c r="EA879" s="30"/>
      <c r="EB879" s="30"/>
      <c r="EC879" s="30"/>
      <c r="ED879" s="30"/>
      <c r="EE879" s="30"/>
      <c r="EF879" s="30"/>
      <c r="EG879" s="30"/>
      <c r="EH879" s="30"/>
    </row>
    <row r="880" spans="1:138" ht="14.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30"/>
      <c r="BQ880" s="30"/>
      <c r="BR880" s="30"/>
      <c r="BS880" s="30"/>
      <c r="BT880" s="30"/>
      <c r="BU880" s="30"/>
      <c r="BV880" s="30"/>
      <c r="BW880" s="30"/>
      <c r="BX880" s="30"/>
      <c r="BY880" s="30"/>
      <c r="BZ880" s="30"/>
      <c r="CA880" s="30"/>
      <c r="CB880" s="30"/>
      <c r="CC880" s="30"/>
      <c r="CD880" s="30"/>
      <c r="CE880" s="30"/>
      <c r="CF880" s="30"/>
      <c r="CG880" s="30"/>
      <c r="CH880" s="30"/>
      <c r="CI880" s="30"/>
      <c r="CJ880" s="30"/>
      <c r="CK880" s="30"/>
      <c r="CL880" s="30"/>
      <c r="CM880" s="30"/>
      <c r="CN880" s="30"/>
      <c r="CO880" s="30"/>
      <c r="CP880" s="30"/>
      <c r="CQ880" s="30"/>
      <c r="CR880" s="30"/>
      <c r="CS880" s="30"/>
      <c r="CT880" s="30"/>
      <c r="CU880" s="30"/>
      <c r="CV880" s="30"/>
      <c r="CW880" s="30"/>
      <c r="CX880" s="30"/>
      <c r="CY880" s="30"/>
      <c r="CZ880" s="30"/>
      <c r="DA880" s="30"/>
      <c r="DB880" s="30"/>
      <c r="DC880" s="30"/>
      <c r="DD880" s="30"/>
      <c r="DE880" s="30"/>
      <c r="DF880" s="30"/>
      <c r="DG880" s="30"/>
      <c r="DH880" s="30"/>
      <c r="DI880" s="30"/>
      <c r="DJ880" s="30"/>
      <c r="DK880" s="30"/>
      <c r="DL880" s="30"/>
      <c r="DM880" s="30"/>
      <c r="DN880" s="30"/>
      <c r="DO880" s="30"/>
      <c r="DP880" s="30"/>
      <c r="DQ880" s="30"/>
      <c r="DR880" s="30"/>
      <c r="DS880" s="30"/>
      <c r="DT880" s="30"/>
      <c r="DU880" s="30"/>
      <c r="DV880" s="30"/>
      <c r="DW880" s="30"/>
      <c r="DX880" s="30"/>
      <c r="DY880" s="30"/>
      <c r="DZ880" s="30"/>
      <c r="EA880" s="30"/>
      <c r="EB880" s="30"/>
      <c r="EC880" s="30"/>
      <c r="ED880" s="30"/>
      <c r="EE880" s="30"/>
      <c r="EF880" s="30"/>
      <c r="EG880" s="30"/>
      <c r="EH880" s="30"/>
    </row>
    <row r="881" spans="1:138" ht="14.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30"/>
      <c r="BQ881" s="30"/>
      <c r="BR881" s="30"/>
      <c r="BS881" s="30"/>
      <c r="BT881" s="30"/>
      <c r="BU881" s="30"/>
      <c r="BV881" s="30"/>
      <c r="BW881" s="30"/>
      <c r="BX881" s="30"/>
      <c r="BY881" s="30"/>
      <c r="BZ881" s="30"/>
      <c r="CA881" s="30"/>
      <c r="CB881" s="30"/>
      <c r="CC881" s="30"/>
      <c r="CD881" s="30"/>
      <c r="CE881" s="30"/>
      <c r="CF881" s="30"/>
      <c r="CG881" s="30"/>
      <c r="CH881" s="30"/>
      <c r="CI881" s="30"/>
      <c r="CJ881" s="30"/>
      <c r="CK881" s="30"/>
      <c r="CL881" s="30"/>
      <c r="CM881" s="30"/>
      <c r="CN881" s="30"/>
      <c r="CO881" s="30"/>
      <c r="CP881" s="30"/>
      <c r="CQ881" s="30"/>
      <c r="CR881" s="30"/>
      <c r="CS881" s="30"/>
      <c r="CT881" s="30"/>
      <c r="CU881" s="30"/>
      <c r="CV881" s="30"/>
      <c r="CW881" s="30"/>
      <c r="CX881" s="30"/>
      <c r="CY881" s="30"/>
      <c r="CZ881" s="30"/>
      <c r="DA881" s="30"/>
      <c r="DB881" s="30"/>
      <c r="DC881" s="30"/>
      <c r="DD881" s="30"/>
      <c r="DE881" s="30"/>
      <c r="DF881" s="30"/>
      <c r="DG881" s="30"/>
      <c r="DH881" s="30"/>
      <c r="DI881" s="30"/>
      <c r="DJ881" s="30"/>
      <c r="DK881" s="30"/>
      <c r="DL881" s="30"/>
      <c r="DM881" s="30"/>
      <c r="DN881" s="30"/>
      <c r="DO881" s="30"/>
      <c r="DP881" s="30"/>
      <c r="DQ881" s="30"/>
      <c r="DR881" s="30"/>
      <c r="DS881" s="30"/>
      <c r="DT881" s="30"/>
      <c r="DU881" s="30"/>
      <c r="DV881" s="30"/>
      <c r="DW881" s="30"/>
      <c r="DX881" s="30"/>
      <c r="DY881" s="30"/>
      <c r="DZ881" s="30"/>
      <c r="EA881" s="30"/>
      <c r="EB881" s="30"/>
      <c r="EC881" s="30"/>
      <c r="ED881" s="30"/>
      <c r="EE881" s="30"/>
      <c r="EF881" s="30"/>
      <c r="EG881" s="30"/>
      <c r="EH881" s="30"/>
    </row>
    <row r="882" spans="1:138" ht="14.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30"/>
      <c r="BQ882" s="30"/>
      <c r="BR882" s="30"/>
      <c r="BS882" s="30"/>
      <c r="BT882" s="30"/>
      <c r="BU882" s="30"/>
      <c r="BV882" s="30"/>
      <c r="BW882" s="30"/>
      <c r="BX882" s="30"/>
      <c r="BY882" s="30"/>
      <c r="BZ882" s="30"/>
      <c r="CA882" s="30"/>
      <c r="CB882" s="30"/>
      <c r="CC882" s="30"/>
      <c r="CD882" s="30"/>
      <c r="CE882" s="30"/>
      <c r="CF882" s="30"/>
      <c r="CG882" s="30"/>
      <c r="CH882" s="30"/>
      <c r="CI882" s="30"/>
      <c r="CJ882" s="30"/>
      <c r="CK882" s="30"/>
      <c r="CL882" s="30"/>
      <c r="CM882" s="30"/>
      <c r="CN882" s="30"/>
      <c r="CO882" s="30"/>
      <c r="CP882" s="30"/>
      <c r="CQ882" s="30"/>
      <c r="CR882" s="30"/>
      <c r="CS882" s="30"/>
      <c r="CT882" s="30"/>
      <c r="CU882" s="30"/>
      <c r="CV882" s="30"/>
      <c r="CW882" s="30"/>
      <c r="CX882" s="30"/>
      <c r="CY882" s="30"/>
      <c r="CZ882" s="30"/>
      <c r="DA882" s="30"/>
      <c r="DB882" s="30"/>
      <c r="DC882" s="30"/>
      <c r="DD882" s="30"/>
      <c r="DE882" s="30"/>
      <c r="DF882" s="30"/>
      <c r="DG882" s="30"/>
      <c r="DH882" s="30"/>
      <c r="DI882" s="30"/>
      <c r="DJ882" s="30"/>
      <c r="DK882" s="30"/>
      <c r="DL882" s="30"/>
      <c r="DM882" s="30"/>
      <c r="DN882" s="30"/>
      <c r="DO882" s="30"/>
      <c r="DP882" s="30"/>
      <c r="DQ882" s="30"/>
      <c r="DR882" s="30"/>
      <c r="DS882" s="30"/>
      <c r="DT882" s="30"/>
      <c r="DU882" s="30"/>
      <c r="DV882" s="30"/>
      <c r="DW882" s="30"/>
      <c r="DX882" s="30"/>
      <c r="DY882" s="30"/>
      <c r="DZ882" s="30"/>
      <c r="EA882" s="30"/>
      <c r="EB882" s="30"/>
      <c r="EC882" s="30"/>
      <c r="ED882" s="30"/>
      <c r="EE882" s="30"/>
      <c r="EF882" s="30"/>
      <c r="EG882" s="30"/>
      <c r="EH882" s="30"/>
    </row>
    <row r="883" spans="1:138" ht="14.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30"/>
      <c r="BQ883" s="30"/>
      <c r="BR883" s="30"/>
      <c r="BS883" s="30"/>
      <c r="BT883" s="30"/>
      <c r="BU883" s="30"/>
      <c r="BV883" s="30"/>
      <c r="BW883" s="30"/>
      <c r="BX883" s="30"/>
      <c r="BY883" s="30"/>
      <c r="BZ883" s="30"/>
      <c r="CA883" s="30"/>
      <c r="CB883" s="30"/>
      <c r="CC883" s="30"/>
      <c r="CD883" s="30"/>
      <c r="CE883" s="30"/>
      <c r="CF883" s="30"/>
      <c r="CG883" s="30"/>
      <c r="CH883" s="30"/>
      <c r="CI883" s="30"/>
      <c r="CJ883" s="30"/>
      <c r="CK883" s="30"/>
      <c r="CL883" s="30"/>
      <c r="CM883" s="30"/>
      <c r="CN883" s="30"/>
      <c r="CO883" s="30"/>
      <c r="CP883" s="30"/>
      <c r="CQ883" s="30"/>
      <c r="CR883" s="30"/>
      <c r="CS883" s="30"/>
      <c r="CT883" s="30"/>
      <c r="CU883" s="30"/>
      <c r="CV883" s="30"/>
      <c r="CW883" s="30"/>
      <c r="CX883" s="30"/>
      <c r="CY883" s="30"/>
      <c r="CZ883" s="30"/>
      <c r="DA883" s="30"/>
      <c r="DB883" s="30"/>
      <c r="DC883" s="30"/>
      <c r="DD883" s="30"/>
      <c r="DE883" s="30"/>
      <c r="DF883" s="30"/>
      <c r="DG883" s="30"/>
      <c r="DH883" s="30"/>
      <c r="DI883" s="30"/>
      <c r="DJ883" s="30"/>
      <c r="DK883" s="30"/>
      <c r="DL883" s="30"/>
      <c r="DM883" s="30"/>
      <c r="DN883" s="30"/>
      <c r="DO883" s="30"/>
      <c r="DP883" s="30"/>
      <c r="DQ883" s="30"/>
      <c r="DR883" s="30"/>
      <c r="DS883" s="30"/>
      <c r="DT883" s="30"/>
      <c r="DU883" s="30"/>
      <c r="DV883" s="30"/>
      <c r="DW883" s="30"/>
      <c r="DX883" s="30"/>
      <c r="DY883" s="30"/>
      <c r="DZ883" s="30"/>
      <c r="EA883" s="30"/>
      <c r="EB883" s="30"/>
      <c r="EC883" s="30"/>
      <c r="ED883" s="30"/>
      <c r="EE883" s="30"/>
      <c r="EF883" s="30"/>
      <c r="EG883" s="30"/>
      <c r="EH883" s="30"/>
    </row>
    <row r="884" spans="1:138" ht="14.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30"/>
      <c r="BQ884" s="30"/>
      <c r="BR884" s="30"/>
      <c r="BS884" s="30"/>
      <c r="BT884" s="30"/>
      <c r="BU884" s="30"/>
      <c r="BV884" s="30"/>
      <c r="BW884" s="30"/>
      <c r="BX884" s="30"/>
      <c r="BY884" s="30"/>
      <c r="BZ884" s="30"/>
      <c r="CA884" s="30"/>
      <c r="CB884" s="30"/>
      <c r="CC884" s="30"/>
      <c r="CD884" s="30"/>
      <c r="CE884" s="30"/>
      <c r="CF884" s="30"/>
      <c r="CG884" s="30"/>
      <c r="CH884" s="30"/>
      <c r="CI884" s="30"/>
      <c r="CJ884" s="30"/>
      <c r="CK884" s="30"/>
      <c r="CL884" s="30"/>
      <c r="CM884" s="30"/>
      <c r="CN884" s="30"/>
      <c r="CO884" s="30"/>
      <c r="CP884" s="30"/>
      <c r="CQ884" s="30"/>
      <c r="CR884" s="30"/>
      <c r="CS884" s="30"/>
      <c r="CT884" s="30"/>
      <c r="CU884" s="30"/>
      <c r="CV884" s="30"/>
      <c r="CW884" s="30"/>
      <c r="CX884" s="30"/>
      <c r="CY884" s="30"/>
      <c r="CZ884" s="30"/>
      <c r="DA884" s="30"/>
      <c r="DB884" s="30"/>
      <c r="DC884" s="30"/>
      <c r="DD884" s="30"/>
      <c r="DE884" s="30"/>
      <c r="DF884" s="30"/>
      <c r="DG884" s="30"/>
      <c r="DH884" s="30"/>
      <c r="DI884" s="30"/>
      <c r="DJ884" s="30"/>
      <c r="DK884" s="30"/>
      <c r="DL884" s="30"/>
      <c r="DM884" s="30"/>
      <c r="DN884" s="30"/>
      <c r="DO884" s="30"/>
      <c r="DP884" s="30"/>
      <c r="DQ884" s="30"/>
      <c r="DR884" s="30"/>
      <c r="DS884" s="30"/>
      <c r="DT884" s="30"/>
      <c r="DU884" s="30"/>
      <c r="DV884" s="30"/>
      <c r="DW884" s="30"/>
      <c r="DX884" s="30"/>
      <c r="DY884" s="30"/>
      <c r="DZ884" s="30"/>
      <c r="EA884" s="30"/>
      <c r="EB884" s="30"/>
      <c r="EC884" s="30"/>
      <c r="ED884" s="30"/>
      <c r="EE884" s="30"/>
      <c r="EF884" s="30"/>
      <c r="EG884" s="30"/>
      <c r="EH884" s="30"/>
    </row>
    <row r="885" spans="1:138" ht="14.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30"/>
      <c r="BQ885" s="30"/>
      <c r="BR885" s="30"/>
      <c r="BS885" s="30"/>
      <c r="BT885" s="30"/>
      <c r="BU885" s="30"/>
      <c r="BV885" s="30"/>
      <c r="BW885" s="30"/>
      <c r="BX885" s="30"/>
      <c r="BY885" s="30"/>
      <c r="BZ885" s="30"/>
      <c r="CA885" s="30"/>
      <c r="CB885" s="30"/>
      <c r="CC885" s="30"/>
      <c r="CD885" s="30"/>
      <c r="CE885" s="30"/>
      <c r="CF885" s="30"/>
      <c r="CG885" s="30"/>
      <c r="CH885" s="30"/>
      <c r="CI885" s="30"/>
      <c r="CJ885" s="30"/>
      <c r="CK885" s="30"/>
      <c r="CL885" s="30"/>
      <c r="CM885" s="30"/>
      <c r="CN885" s="30"/>
      <c r="CO885" s="30"/>
      <c r="CP885" s="30"/>
      <c r="CQ885" s="30"/>
      <c r="CR885" s="30"/>
      <c r="CS885" s="30"/>
      <c r="CT885" s="30"/>
      <c r="CU885" s="30"/>
      <c r="CV885" s="30"/>
      <c r="CW885" s="30"/>
      <c r="CX885" s="30"/>
      <c r="CY885" s="30"/>
      <c r="CZ885" s="30"/>
      <c r="DA885" s="30"/>
      <c r="DB885" s="30"/>
      <c r="DC885" s="30"/>
      <c r="DD885" s="30"/>
      <c r="DE885" s="30"/>
      <c r="DF885" s="30"/>
      <c r="DG885" s="30"/>
      <c r="DH885" s="30"/>
      <c r="DI885" s="30"/>
      <c r="DJ885" s="30"/>
      <c r="DK885" s="30"/>
      <c r="DL885" s="30"/>
      <c r="DM885" s="30"/>
      <c r="DN885" s="30"/>
      <c r="DO885" s="30"/>
      <c r="DP885" s="30"/>
      <c r="DQ885" s="30"/>
      <c r="DR885" s="30"/>
      <c r="DS885" s="30"/>
      <c r="DT885" s="30"/>
      <c r="DU885" s="30"/>
      <c r="DV885" s="30"/>
      <c r="DW885" s="30"/>
      <c r="DX885" s="30"/>
      <c r="DY885" s="30"/>
      <c r="DZ885" s="30"/>
      <c r="EA885" s="30"/>
      <c r="EB885" s="30"/>
      <c r="EC885" s="30"/>
      <c r="ED885" s="30"/>
      <c r="EE885" s="30"/>
      <c r="EF885" s="30"/>
      <c r="EG885" s="30"/>
      <c r="EH885" s="30"/>
    </row>
    <row r="886" spans="1:138" ht="14.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30"/>
      <c r="BQ886" s="30"/>
      <c r="BR886" s="30"/>
      <c r="BS886" s="30"/>
      <c r="BT886" s="30"/>
      <c r="BU886" s="30"/>
      <c r="BV886" s="30"/>
      <c r="BW886" s="30"/>
      <c r="BX886" s="30"/>
      <c r="BY886" s="30"/>
      <c r="BZ886" s="30"/>
      <c r="CA886" s="30"/>
      <c r="CB886" s="30"/>
      <c r="CC886" s="30"/>
      <c r="CD886" s="30"/>
      <c r="CE886" s="30"/>
      <c r="CF886" s="30"/>
      <c r="CG886" s="30"/>
      <c r="CH886" s="30"/>
      <c r="CI886" s="30"/>
      <c r="CJ886" s="30"/>
      <c r="CK886" s="30"/>
      <c r="CL886" s="30"/>
      <c r="CM886" s="30"/>
      <c r="CN886" s="30"/>
      <c r="CO886" s="30"/>
      <c r="CP886" s="30"/>
      <c r="CQ886" s="30"/>
      <c r="CR886" s="30"/>
      <c r="CS886" s="30"/>
      <c r="CT886" s="30"/>
      <c r="CU886" s="30"/>
      <c r="CV886" s="30"/>
      <c r="CW886" s="30"/>
      <c r="CX886" s="30"/>
      <c r="CY886" s="30"/>
      <c r="CZ886" s="30"/>
      <c r="DA886" s="30"/>
      <c r="DB886" s="30"/>
      <c r="DC886" s="30"/>
      <c r="DD886" s="30"/>
      <c r="DE886" s="30"/>
      <c r="DF886" s="30"/>
      <c r="DG886" s="30"/>
      <c r="DH886" s="30"/>
      <c r="DI886" s="30"/>
      <c r="DJ886" s="30"/>
      <c r="DK886" s="30"/>
      <c r="DL886" s="30"/>
      <c r="DM886" s="30"/>
      <c r="DN886" s="30"/>
      <c r="DO886" s="30"/>
      <c r="DP886" s="30"/>
      <c r="DQ886" s="30"/>
      <c r="DR886" s="30"/>
      <c r="DS886" s="30"/>
      <c r="DT886" s="30"/>
      <c r="DU886" s="30"/>
      <c r="DV886" s="30"/>
      <c r="DW886" s="30"/>
      <c r="DX886" s="30"/>
      <c r="DY886" s="30"/>
      <c r="DZ886" s="30"/>
      <c r="EA886" s="30"/>
      <c r="EB886" s="30"/>
      <c r="EC886" s="30"/>
      <c r="ED886" s="30"/>
      <c r="EE886" s="30"/>
      <c r="EF886" s="30"/>
      <c r="EG886" s="30"/>
      <c r="EH886" s="30"/>
    </row>
    <row r="887" spans="1:138" ht="14.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30"/>
      <c r="BQ887" s="30"/>
      <c r="BR887" s="30"/>
      <c r="BS887" s="30"/>
      <c r="BT887" s="30"/>
      <c r="BU887" s="30"/>
      <c r="BV887" s="30"/>
      <c r="BW887" s="30"/>
      <c r="BX887" s="30"/>
      <c r="BY887" s="30"/>
      <c r="BZ887" s="30"/>
      <c r="CA887" s="30"/>
      <c r="CB887" s="30"/>
      <c r="CC887" s="30"/>
      <c r="CD887" s="30"/>
      <c r="CE887" s="30"/>
      <c r="CF887" s="30"/>
      <c r="CG887" s="30"/>
      <c r="CH887" s="30"/>
      <c r="CI887" s="30"/>
      <c r="CJ887" s="30"/>
      <c r="CK887" s="30"/>
      <c r="CL887" s="30"/>
      <c r="CM887" s="30"/>
      <c r="CN887" s="30"/>
      <c r="CO887" s="30"/>
      <c r="CP887" s="30"/>
      <c r="CQ887" s="30"/>
      <c r="CR887" s="30"/>
      <c r="CS887" s="30"/>
      <c r="CT887" s="30"/>
      <c r="CU887" s="30"/>
      <c r="CV887" s="30"/>
      <c r="CW887" s="30"/>
      <c r="CX887" s="30"/>
      <c r="CY887" s="30"/>
      <c r="CZ887" s="30"/>
      <c r="DA887" s="30"/>
      <c r="DB887" s="30"/>
      <c r="DC887" s="30"/>
      <c r="DD887" s="30"/>
      <c r="DE887" s="30"/>
      <c r="DF887" s="30"/>
      <c r="DG887" s="30"/>
      <c r="DH887" s="30"/>
      <c r="DI887" s="30"/>
      <c r="DJ887" s="30"/>
      <c r="DK887" s="30"/>
      <c r="DL887" s="30"/>
      <c r="DM887" s="30"/>
      <c r="DN887" s="30"/>
      <c r="DO887" s="30"/>
      <c r="DP887" s="30"/>
      <c r="DQ887" s="30"/>
      <c r="DR887" s="30"/>
      <c r="DS887" s="30"/>
      <c r="DT887" s="30"/>
      <c r="DU887" s="30"/>
      <c r="DV887" s="30"/>
      <c r="DW887" s="30"/>
      <c r="DX887" s="30"/>
      <c r="DY887" s="30"/>
      <c r="DZ887" s="30"/>
      <c r="EA887" s="30"/>
      <c r="EB887" s="30"/>
      <c r="EC887" s="30"/>
      <c r="ED887" s="30"/>
      <c r="EE887" s="30"/>
      <c r="EF887" s="30"/>
      <c r="EG887" s="30"/>
      <c r="EH887" s="30"/>
    </row>
    <row r="888" spans="1:138" ht="14.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30"/>
      <c r="BQ888" s="30"/>
      <c r="BR888" s="30"/>
      <c r="BS888" s="30"/>
      <c r="BT888" s="30"/>
      <c r="BU888" s="30"/>
      <c r="BV888" s="30"/>
      <c r="BW888" s="30"/>
      <c r="BX888" s="30"/>
      <c r="BY888" s="30"/>
      <c r="BZ888" s="30"/>
      <c r="CA888" s="30"/>
      <c r="CB888" s="30"/>
      <c r="CC888" s="30"/>
      <c r="CD888" s="30"/>
      <c r="CE888" s="30"/>
      <c r="CF888" s="30"/>
      <c r="CG888" s="30"/>
      <c r="CH888" s="30"/>
      <c r="CI888" s="30"/>
      <c r="CJ888" s="30"/>
      <c r="CK888" s="30"/>
      <c r="CL888" s="30"/>
      <c r="CM888" s="30"/>
      <c r="CN888" s="30"/>
      <c r="CO888" s="30"/>
      <c r="CP888" s="30"/>
      <c r="CQ888" s="30"/>
      <c r="CR888" s="30"/>
      <c r="CS888" s="30"/>
      <c r="CT888" s="30"/>
      <c r="CU888" s="30"/>
      <c r="CV888" s="30"/>
      <c r="CW888" s="30"/>
      <c r="CX888" s="30"/>
      <c r="CY888" s="30"/>
      <c r="CZ888" s="30"/>
      <c r="DA888" s="30"/>
      <c r="DB888" s="30"/>
      <c r="DC888" s="30"/>
      <c r="DD888" s="30"/>
      <c r="DE888" s="30"/>
      <c r="DF888" s="30"/>
      <c r="DG888" s="30"/>
      <c r="DH888" s="30"/>
      <c r="DI888" s="30"/>
      <c r="DJ888" s="30"/>
      <c r="DK888" s="30"/>
      <c r="DL888" s="30"/>
      <c r="DM888" s="30"/>
      <c r="DN888" s="30"/>
      <c r="DO888" s="30"/>
      <c r="DP888" s="30"/>
      <c r="DQ888" s="30"/>
      <c r="DR888" s="30"/>
      <c r="DS888" s="30"/>
      <c r="DT888" s="30"/>
      <c r="DU888" s="30"/>
      <c r="DV888" s="30"/>
      <c r="DW888" s="30"/>
      <c r="DX888" s="30"/>
      <c r="DY888" s="30"/>
      <c r="DZ888" s="30"/>
      <c r="EA888" s="30"/>
      <c r="EB888" s="30"/>
      <c r="EC888" s="30"/>
      <c r="ED888" s="30"/>
      <c r="EE888" s="30"/>
      <c r="EF888" s="30"/>
      <c r="EG888" s="30"/>
      <c r="EH888" s="30"/>
    </row>
    <row r="889" spans="1:138" ht="14.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30"/>
      <c r="BQ889" s="30"/>
      <c r="BR889" s="30"/>
      <c r="BS889" s="30"/>
      <c r="BT889" s="30"/>
      <c r="BU889" s="30"/>
      <c r="BV889" s="30"/>
      <c r="BW889" s="30"/>
      <c r="BX889" s="30"/>
      <c r="BY889" s="30"/>
      <c r="BZ889" s="30"/>
      <c r="CA889" s="30"/>
      <c r="CB889" s="30"/>
      <c r="CC889" s="30"/>
      <c r="CD889" s="30"/>
      <c r="CE889" s="30"/>
      <c r="CF889" s="30"/>
      <c r="CG889" s="30"/>
      <c r="CH889" s="30"/>
      <c r="CI889" s="30"/>
      <c r="CJ889" s="30"/>
      <c r="CK889" s="30"/>
      <c r="CL889" s="30"/>
      <c r="CM889" s="30"/>
      <c r="CN889" s="30"/>
      <c r="CO889" s="30"/>
      <c r="CP889" s="30"/>
      <c r="CQ889" s="30"/>
      <c r="CR889" s="30"/>
      <c r="CS889" s="30"/>
      <c r="CT889" s="30"/>
      <c r="CU889" s="30"/>
      <c r="CV889" s="30"/>
      <c r="CW889" s="30"/>
      <c r="CX889" s="30"/>
      <c r="CY889" s="30"/>
      <c r="CZ889" s="30"/>
      <c r="DA889" s="30"/>
      <c r="DB889" s="30"/>
      <c r="DC889" s="30"/>
      <c r="DD889" s="30"/>
      <c r="DE889" s="30"/>
      <c r="DF889" s="30"/>
      <c r="DG889" s="30"/>
      <c r="DH889" s="30"/>
      <c r="DI889" s="30"/>
      <c r="DJ889" s="30"/>
      <c r="DK889" s="30"/>
      <c r="DL889" s="30"/>
      <c r="DM889" s="30"/>
      <c r="DN889" s="30"/>
      <c r="DO889" s="30"/>
      <c r="DP889" s="30"/>
      <c r="DQ889" s="30"/>
      <c r="DR889" s="30"/>
      <c r="DS889" s="30"/>
      <c r="DT889" s="30"/>
      <c r="DU889" s="30"/>
      <c r="DV889" s="30"/>
      <c r="DW889" s="30"/>
      <c r="DX889" s="30"/>
      <c r="DY889" s="30"/>
      <c r="DZ889" s="30"/>
      <c r="EA889" s="30"/>
      <c r="EB889" s="30"/>
      <c r="EC889" s="30"/>
      <c r="ED889" s="30"/>
      <c r="EE889" s="30"/>
      <c r="EF889" s="30"/>
      <c r="EG889" s="30"/>
      <c r="EH889" s="30"/>
    </row>
    <row r="890" spans="1:138" ht="14.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30"/>
      <c r="BQ890" s="30"/>
      <c r="BR890" s="30"/>
      <c r="BS890" s="30"/>
      <c r="BT890" s="30"/>
      <c r="BU890" s="30"/>
      <c r="BV890" s="30"/>
      <c r="BW890" s="30"/>
      <c r="BX890" s="30"/>
      <c r="BY890" s="30"/>
      <c r="BZ890" s="30"/>
      <c r="CA890" s="30"/>
      <c r="CB890" s="30"/>
      <c r="CC890" s="30"/>
      <c r="CD890" s="30"/>
      <c r="CE890" s="30"/>
      <c r="CF890" s="30"/>
      <c r="CG890" s="30"/>
      <c r="CH890" s="30"/>
      <c r="CI890" s="30"/>
      <c r="CJ890" s="30"/>
      <c r="CK890" s="30"/>
      <c r="CL890" s="30"/>
      <c r="CM890" s="30"/>
      <c r="CN890" s="30"/>
      <c r="CO890" s="30"/>
      <c r="CP890" s="30"/>
      <c r="CQ890" s="30"/>
      <c r="CR890" s="30"/>
      <c r="CS890" s="30"/>
      <c r="CT890" s="30"/>
      <c r="CU890" s="30"/>
      <c r="CV890" s="30"/>
      <c r="CW890" s="30"/>
      <c r="CX890" s="30"/>
      <c r="CY890" s="30"/>
      <c r="CZ890" s="30"/>
      <c r="DA890" s="30"/>
      <c r="DB890" s="30"/>
      <c r="DC890" s="30"/>
      <c r="DD890" s="30"/>
      <c r="DE890" s="30"/>
      <c r="DF890" s="30"/>
      <c r="DG890" s="30"/>
      <c r="DH890" s="30"/>
      <c r="DI890" s="30"/>
      <c r="DJ890" s="30"/>
      <c r="DK890" s="30"/>
      <c r="DL890" s="30"/>
      <c r="DM890" s="30"/>
      <c r="DN890" s="30"/>
      <c r="DO890" s="30"/>
      <c r="DP890" s="30"/>
      <c r="DQ890" s="30"/>
      <c r="DR890" s="30"/>
      <c r="DS890" s="30"/>
      <c r="DT890" s="30"/>
      <c r="DU890" s="30"/>
      <c r="DV890" s="30"/>
      <c r="DW890" s="30"/>
      <c r="DX890" s="30"/>
      <c r="DY890" s="30"/>
      <c r="DZ890" s="30"/>
      <c r="EA890" s="30"/>
      <c r="EB890" s="30"/>
      <c r="EC890" s="30"/>
      <c r="ED890" s="30"/>
      <c r="EE890" s="30"/>
      <c r="EF890" s="30"/>
      <c r="EG890" s="30"/>
      <c r="EH890" s="30"/>
    </row>
    <row r="891" spans="1:138" ht="14.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30"/>
      <c r="BQ891" s="30"/>
      <c r="BR891" s="30"/>
      <c r="BS891" s="30"/>
      <c r="BT891" s="30"/>
      <c r="BU891" s="30"/>
      <c r="BV891" s="30"/>
      <c r="BW891" s="30"/>
      <c r="BX891" s="30"/>
      <c r="BY891" s="30"/>
      <c r="BZ891" s="30"/>
      <c r="CA891" s="30"/>
      <c r="CB891" s="30"/>
      <c r="CC891" s="30"/>
      <c r="CD891" s="30"/>
      <c r="CE891" s="30"/>
      <c r="CF891" s="30"/>
      <c r="CG891" s="30"/>
      <c r="CH891" s="30"/>
      <c r="CI891" s="30"/>
      <c r="CJ891" s="30"/>
      <c r="CK891" s="30"/>
      <c r="CL891" s="30"/>
      <c r="CM891" s="30"/>
      <c r="CN891" s="30"/>
      <c r="CO891" s="30"/>
      <c r="CP891" s="30"/>
      <c r="CQ891" s="30"/>
      <c r="CR891" s="30"/>
      <c r="CS891" s="30"/>
      <c r="CT891" s="30"/>
      <c r="CU891" s="30"/>
      <c r="CV891" s="30"/>
      <c r="CW891" s="30"/>
      <c r="CX891" s="30"/>
      <c r="CY891" s="30"/>
      <c r="CZ891" s="30"/>
      <c r="DA891" s="30"/>
      <c r="DB891" s="30"/>
      <c r="DC891" s="30"/>
      <c r="DD891" s="30"/>
      <c r="DE891" s="30"/>
      <c r="DF891" s="30"/>
      <c r="DG891" s="30"/>
      <c r="DH891" s="30"/>
      <c r="DI891" s="30"/>
      <c r="DJ891" s="30"/>
      <c r="DK891" s="30"/>
      <c r="DL891" s="30"/>
      <c r="DM891" s="30"/>
      <c r="DN891" s="30"/>
      <c r="DO891" s="30"/>
      <c r="DP891" s="30"/>
      <c r="DQ891" s="30"/>
      <c r="DR891" s="30"/>
      <c r="DS891" s="30"/>
      <c r="DT891" s="30"/>
      <c r="DU891" s="30"/>
      <c r="DV891" s="30"/>
      <c r="DW891" s="30"/>
      <c r="DX891" s="30"/>
      <c r="DY891" s="30"/>
      <c r="DZ891" s="30"/>
      <c r="EA891" s="30"/>
      <c r="EB891" s="30"/>
      <c r="EC891" s="30"/>
      <c r="ED891" s="30"/>
      <c r="EE891" s="30"/>
      <c r="EF891" s="30"/>
      <c r="EG891" s="30"/>
      <c r="EH891" s="30"/>
    </row>
    <row r="892" spans="1:138" ht="14.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30"/>
      <c r="BQ892" s="30"/>
      <c r="BR892" s="30"/>
      <c r="BS892" s="30"/>
      <c r="BT892" s="30"/>
      <c r="BU892" s="30"/>
      <c r="BV892" s="30"/>
      <c r="BW892" s="30"/>
      <c r="BX892" s="30"/>
      <c r="BY892" s="30"/>
      <c r="BZ892" s="30"/>
      <c r="CA892" s="30"/>
      <c r="CB892" s="30"/>
      <c r="CC892" s="30"/>
      <c r="CD892" s="30"/>
      <c r="CE892" s="30"/>
      <c r="CF892" s="30"/>
      <c r="CG892" s="30"/>
      <c r="CH892" s="30"/>
      <c r="CI892" s="30"/>
      <c r="CJ892" s="30"/>
      <c r="CK892" s="30"/>
      <c r="CL892" s="30"/>
      <c r="CM892" s="30"/>
      <c r="CN892" s="30"/>
      <c r="CO892" s="30"/>
      <c r="CP892" s="30"/>
      <c r="CQ892" s="30"/>
      <c r="CR892" s="30"/>
      <c r="CS892" s="30"/>
      <c r="CT892" s="30"/>
      <c r="CU892" s="30"/>
      <c r="CV892" s="30"/>
      <c r="CW892" s="30"/>
      <c r="CX892" s="30"/>
      <c r="CY892" s="30"/>
      <c r="CZ892" s="30"/>
      <c r="DA892" s="30"/>
      <c r="DB892" s="30"/>
      <c r="DC892" s="30"/>
      <c r="DD892" s="30"/>
      <c r="DE892" s="30"/>
      <c r="DF892" s="30"/>
      <c r="DG892" s="30"/>
      <c r="DH892" s="30"/>
      <c r="DI892" s="30"/>
      <c r="DJ892" s="30"/>
      <c r="DK892" s="30"/>
      <c r="DL892" s="30"/>
      <c r="DM892" s="30"/>
      <c r="DN892" s="30"/>
      <c r="DO892" s="30"/>
      <c r="DP892" s="30"/>
      <c r="DQ892" s="30"/>
      <c r="DR892" s="30"/>
      <c r="DS892" s="30"/>
      <c r="DT892" s="30"/>
      <c r="DU892" s="30"/>
      <c r="DV892" s="30"/>
      <c r="DW892" s="30"/>
      <c r="DX892" s="30"/>
      <c r="DY892" s="30"/>
      <c r="DZ892" s="30"/>
      <c r="EA892" s="30"/>
      <c r="EB892" s="30"/>
      <c r="EC892" s="30"/>
      <c r="ED892" s="30"/>
      <c r="EE892" s="30"/>
      <c r="EF892" s="30"/>
      <c r="EG892" s="30"/>
      <c r="EH892" s="30"/>
    </row>
    <row r="893" spans="1:138" ht="14.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30"/>
      <c r="BQ893" s="30"/>
      <c r="BR893" s="30"/>
      <c r="BS893" s="30"/>
      <c r="BT893" s="30"/>
      <c r="BU893" s="30"/>
      <c r="BV893" s="30"/>
      <c r="BW893" s="30"/>
      <c r="BX893" s="30"/>
      <c r="BY893" s="30"/>
      <c r="BZ893" s="30"/>
      <c r="CA893" s="30"/>
      <c r="CB893" s="30"/>
      <c r="CC893" s="30"/>
      <c r="CD893" s="30"/>
      <c r="CE893" s="30"/>
      <c r="CF893" s="30"/>
      <c r="CG893" s="30"/>
      <c r="CH893" s="30"/>
      <c r="CI893" s="30"/>
      <c r="CJ893" s="30"/>
      <c r="CK893" s="30"/>
      <c r="CL893" s="30"/>
      <c r="CM893" s="30"/>
      <c r="CN893" s="30"/>
      <c r="CO893" s="30"/>
      <c r="CP893" s="30"/>
      <c r="CQ893" s="30"/>
      <c r="CR893" s="30"/>
      <c r="CS893" s="30"/>
      <c r="CT893" s="30"/>
      <c r="CU893" s="30"/>
      <c r="CV893" s="30"/>
      <c r="CW893" s="30"/>
      <c r="CX893" s="30"/>
      <c r="CY893" s="30"/>
      <c r="CZ893" s="30"/>
      <c r="DA893" s="30"/>
      <c r="DB893" s="30"/>
      <c r="DC893" s="30"/>
      <c r="DD893" s="30"/>
      <c r="DE893" s="30"/>
      <c r="DF893" s="30"/>
      <c r="DG893" s="30"/>
      <c r="DH893" s="30"/>
      <c r="DI893" s="30"/>
      <c r="DJ893" s="30"/>
      <c r="DK893" s="30"/>
      <c r="DL893" s="30"/>
      <c r="DM893" s="30"/>
      <c r="DN893" s="30"/>
      <c r="DO893" s="30"/>
      <c r="DP893" s="30"/>
      <c r="DQ893" s="30"/>
      <c r="DR893" s="30"/>
      <c r="DS893" s="30"/>
      <c r="DT893" s="30"/>
      <c r="DU893" s="30"/>
      <c r="DV893" s="30"/>
      <c r="DW893" s="30"/>
      <c r="DX893" s="30"/>
      <c r="DY893" s="30"/>
      <c r="DZ893" s="30"/>
      <c r="EA893" s="30"/>
      <c r="EB893" s="30"/>
      <c r="EC893" s="30"/>
      <c r="ED893" s="30"/>
      <c r="EE893" s="30"/>
      <c r="EF893" s="30"/>
      <c r="EG893" s="30"/>
      <c r="EH893" s="30"/>
    </row>
    <row r="894" spans="1:138" ht="14.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30"/>
      <c r="BQ894" s="30"/>
      <c r="BR894" s="30"/>
      <c r="BS894" s="30"/>
      <c r="BT894" s="30"/>
      <c r="BU894" s="30"/>
      <c r="BV894" s="30"/>
      <c r="BW894" s="30"/>
      <c r="BX894" s="30"/>
      <c r="BY894" s="30"/>
      <c r="BZ894" s="30"/>
      <c r="CA894" s="30"/>
      <c r="CB894" s="30"/>
      <c r="CC894" s="30"/>
      <c r="CD894" s="30"/>
      <c r="CE894" s="30"/>
      <c r="CF894" s="30"/>
      <c r="CG894" s="30"/>
      <c r="CH894" s="30"/>
      <c r="CI894" s="30"/>
      <c r="CJ894" s="30"/>
      <c r="CK894" s="30"/>
      <c r="CL894" s="30"/>
      <c r="CM894" s="30"/>
      <c r="CN894" s="30"/>
      <c r="CO894" s="30"/>
      <c r="CP894" s="30"/>
      <c r="CQ894" s="30"/>
      <c r="CR894" s="30"/>
      <c r="CS894" s="30"/>
      <c r="CT894" s="30"/>
      <c r="CU894" s="30"/>
      <c r="CV894" s="30"/>
      <c r="CW894" s="30"/>
      <c r="CX894" s="30"/>
      <c r="CY894" s="30"/>
      <c r="CZ894" s="30"/>
      <c r="DA894" s="30"/>
      <c r="DB894" s="30"/>
      <c r="DC894" s="30"/>
      <c r="DD894" s="30"/>
      <c r="DE894" s="30"/>
      <c r="DF894" s="30"/>
      <c r="DG894" s="30"/>
      <c r="DH894" s="30"/>
      <c r="DI894" s="30"/>
      <c r="DJ894" s="30"/>
      <c r="DK894" s="30"/>
      <c r="DL894" s="30"/>
      <c r="DM894" s="30"/>
      <c r="DN894" s="30"/>
      <c r="DO894" s="30"/>
      <c r="DP894" s="30"/>
      <c r="DQ894" s="30"/>
      <c r="DR894" s="30"/>
      <c r="DS894" s="30"/>
      <c r="DT894" s="30"/>
      <c r="DU894" s="30"/>
      <c r="DV894" s="30"/>
      <c r="DW894" s="30"/>
      <c r="DX894" s="30"/>
      <c r="DY894" s="30"/>
      <c r="DZ894" s="30"/>
      <c r="EA894" s="30"/>
      <c r="EB894" s="30"/>
      <c r="EC894" s="30"/>
      <c r="ED894" s="30"/>
      <c r="EE894" s="30"/>
      <c r="EF894" s="30"/>
      <c r="EG894" s="30"/>
      <c r="EH894" s="30"/>
    </row>
    <row r="895" spans="1:138" ht="14.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30"/>
      <c r="BQ895" s="30"/>
      <c r="BR895" s="30"/>
      <c r="BS895" s="30"/>
      <c r="BT895" s="30"/>
      <c r="BU895" s="30"/>
      <c r="BV895" s="30"/>
      <c r="BW895" s="30"/>
      <c r="BX895" s="30"/>
      <c r="BY895" s="30"/>
      <c r="BZ895" s="30"/>
      <c r="CA895" s="30"/>
      <c r="CB895" s="30"/>
      <c r="CC895" s="30"/>
      <c r="CD895" s="30"/>
      <c r="CE895" s="30"/>
      <c r="CF895" s="30"/>
      <c r="CG895" s="30"/>
      <c r="CH895" s="30"/>
      <c r="CI895" s="30"/>
      <c r="CJ895" s="30"/>
      <c r="CK895" s="30"/>
      <c r="CL895" s="30"/>
      <c r="CM895" s="30"/>
      <c r="CN895" s="30"/>
      <c r="CO895" s="30"/>
      <c r="CP895" s="30"/>
      <c r="CQ895" s="30"/>
      <c r="CR895" s="30"/>
      <c r="CS895" s="30"/>
      <c r="CT895" s="30"/>
      <c r="CU895" s="30"/>
      <c r="CV895" s="30"/>
      <c r="CW895" s="30"/>
      <c r="CX895" s="30"/>
      <c r="CY895" s="30"/>
      <c r="CZ895" s="30"/>
      <c r="DA895" s="30"/>
      <c r="DB895" s="30"/>
      <c r="DC895" s="30"/>
      <c r="DD895" s="30"/>
      <c r="DE895" s="30"/>
      <c r="DF895" s="30"/>
      <c r="DG895" s="30"/>
      <c r="DH895" s="30"/>
      <c r="DI895" s="30"/>
      <c r="DJ895" s="30"/>
      <c r="DK895" s="30"/>
      <c r="DL895" s="30"/>
      <c r="DM895" s="30"/>
      <c r="DN895" s="30"/>
      <c r="DO895" s="30"/>
      <c r="DP895" s="30"/>
      <c r="DQ895" s="30"/>
      <c r="DR895" s="30"/>
      <c r="DS895" s="30"/>
      <c r="DT895" s="30"/>
      <c r="DU895" s="30"/>
      <c r="DV895" s="30"/>
      <c r="DW895" s="30"/>
      <c r="DX895" s="30"/>
      <c r="DY895" s="30"/>
      <c r="DZ895" s="30"/>
      <c r="EA895" s="30"/>
      <c r="EB895" s="30"/>
      <c r="EC895" s="30"/>
      <c r="ED895" s="30"/>
      <c r="EE895" s="30"/>
      <c r="EF895" s="30"/>
      <c r="EG895" s="30"/>
      <c r="EH895" s="30"/>
    </row>
    <row r="896" spans="1:138" ht="14.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30"/>
      <c r="BQ896" s="30"/>
      <c r="BR896" s="30"/>
      <c r="BS896" s="30"/>
      <c r="BT896" s="30"/>
      <c r="BU896" s="30"/>
      <c r="BV896" s="30"/>
      <c r="BW896" s="30"/>
      <c r="BX896" s="30"/>
      <c r="BY896" s="30"/>
      <c r="BZ896" s="30"/>
      <c r="CA896" s="30"/>
      <c r="CB896" s="30"/>
      <c r="CC896" s="30"/>
      <c r="CD896" s="30"/>
      <c r="CE896" s="30"/>
      <c r="CF896" s="30"/>
      <c r="CG896" s="30"/>
      <c r="CH896" s="30"/>
      <c r="CI896" s="30"/>
      <c r="CJ896" s="30"/>
      <c r="CK896" s="30"/>
      <c r="CL896" s="30"/>
      <c r="CM896" s="30"/>
      <c r="CN896" s="30"/>
      <c r="CO896" s="30"/>
      <c r="CP896" s="30"/>
      <c r="CQ896" s="30"/>
      <c r="CR896" s="30"/>
      <c r="CS896" s="30"/>
      <c r="CT896" s="30"/>
      <c r="CU896" s="30"/>
      <c r="CV896" s="30"/>
      <c r="CW896" s="30"/>
      <c r="CX896" s="30"/>
      <c r="CY896" s="30"/>
      <c r="CZ896" s="30"/>
      <c r="DA896" s="30"/>
      <c r="DB896" s="30"/>
      <c r="DC896" s="30"/>
      <c r="DD896" s="30"/>
      <c r="DE896" s="30"/>
      <c r="DF896" s="30"/>
      <c r="DG896" s="30"/>
      <c r="DH896" s="30"/>
      <c r="DI896" s="30"/>
      <c r="DJ896" s="30"/>
      <c r="DK896" s="30"/>
      <c r="DL896" s="30"/>
      <c r="DM896" s="30"/>
      <c r="DN896" s="30"/>
      <c r="DO896" s="30"/>
      <c r="DP896" s="30"/>
      <c r="DQ896" s="30"/>
      <c r="DR896" s="30"/>
      <c r="DS896" s="30"/>
      <c r="DT896" s="30"/>
      <c r="DU896" s="30"/>
      <c r="DV896" s="30"/>
      <c r="DW896" s="30"/>
      <c r="DX896" s="30"/>
      <c r="DY896" s="30"/>
      <c r="DZ896" s="30"/>
      <c r="EA896" s="30"/>
      <c r="EB896" s="30"/>
      <c r="EC896" s="30"/>
      <c r="ED896" s="30"/>
      <c r="EE896" s="30"/>
      <c r="EF896" s="30"/>
      <c r="EG896" s="30"/>
      <c r="EH896" s="30"/>
    </row>
    <row r="897" spans="1:138" ht="14.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30"/>
      <c r="BQ897" s="30"/>
      <c r="BR897" s="30"/>
      <c r="BS897" s="30"/>
      <c r="BT897" s="30"/>
      <c r="BU897" s="30"/>
      <c r="BV897" s="30"/>
      <c r="BW897" s="30"/>
      <c r="BX897" s="30"/>
      <c r="BY897" s="30"/>
      <c r="BZ897" s="30"/>
      <c r="CA897" s="30"/>
      <c r="CB897" s="30"/>
      <c r="CC897" s="30"/>
      <c r="CD897" s="30"/>
      <c r="CE897" s="30"/>
      <c r="CF897" s="30"/>
      <c r="CG897" s="30"/>
      <c r="CH897" s="30"/>
      <c r="CI897" s="30"/>
      <c r="CJ897" s="30"/>
      <c r="CK897" s="30"/>
      <c r="CL897" s="30"/>
      <c r="CM897" s="30"/>
      <c r="CN897" s="30"/>
      <c r="CO897" s="30"/>
      <c r="CP897" s="30"/>
      <c r="CQ897" s="30"/>
      <c r="CR897" s="30"/>
      <c r="CS897" s="30"/>
      <c r="CT897" s="30"/>
      <c r="CU897" s="30"/>
      <c r="CV897" s="30"/>
      <c r="CW897" s="30"/>
      <c r="CX897" s="30"/>
      <c r="CY897" s="30"/>
      <c r="CZ897" s="30"/>
      <c r="DA897" s="30"/>
      <c r="DB897" s="30"/>
      <c r="DC897" s="30"/>
      <c r="DD897" s="30"/>
      <c r="DE897" s="30"/>
      <c r="DF897" s="30"/>
      <c r="DG897" s="30"/>
      <c r="DH897" s="30"/>
      <c r="DI897" s="30"/>
      <c r="DJ897" s="30"/>
      <c r="DK897" s="30"/>
      <c r="DL897" s="30"/>
      <c r="DM897" s="30"/>
      <c r="DN897" s="30"/>
      <c r="DO897" s="30"/>
      <c r="DP897" s="30"/>
      <c r="DQ897" s="30"/>
      <c r="DR897" s="30"/>
      <c r="DS897" s="30"/>
      <c r="DT897" s="30"/>
      <c r="DU897" s="30"/>
      <c r="DV897" s="30"/>
      <c r="DW897" s="30"/>
      <c r="DX897" s="30"/>
      <c r="DY897" s="30"/>
      <c r="DZ897" s="30"/>
      <c r="EA897" s="30"/>
      <c r="EB897" s="30"/>
      <c r="EC897" s="30"/>
      <c r="ED897" s="30"/>
      <c r="EE897" s="30"/>
      <c r="EF897" s="30"/>
      <c r="EG897" s="30"/>
      <c r="EH897" s="30"/>
    </row>
    <row r="898" spans="1:138" ht="14.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30"/>
      <c r="BQ898" s="30"/>
      <c r="BR898" s="30"/>
      <c r="BS898" s="30"/>
      <c r="BT898" s="30"/>
      <c r="BU898" s="30"/>
      <c r="BV898" s="30"/>
      <c r="BW898" s="30"/>
      <c r="BX898" s="30"/>
      <c r="BY898" s="30"/>
      <c r="BZ898" s="30"/>
      <c r="CA898" s="30"/>
      <c r="CB898" s="30"/>
      <c r="CC898" s="30"/>
      <c r="CD898" s="30"/>
      <c r="CE898" s="30"/>
      <c r="CF898" s="30"/>
      <c r="CG898" s="30"/>
      <c r="CH898" s="30"/>
      <c r="CI898" s="30"/>
      <c r="CJ898" s="30"/>
      <c r="CK898" s="30"/>
      <c r="CL898" s="30"/>
      <c r="CM898" s="30"/>
      <c r="CN898" s="30"/>
      <c r="CO898" s="30"/>
      <c r="CP898" s="30"/>
      <c r="CQ898" s="30"/>
      <c r="CR898" s="30"/>
      <c r="CS898" s="30"/>
      <c r="CT898" s="30"/>
      <c r="CU898" s="30"/>
      <c r="CV898" s="30"/>
      <c r="CW898" s="30"/>
      <c r="CX898" s="30"/>
      <c r="CY898" s="30"/>
      <c r="CZ898" s="30"/>
      <c r="DA898" s="30"/>
      <c r="DB898" s="30"/>
      <c r="DC898" s="30"/>
      <c r="DD898" s="30"/>
      <c r="DE898" s="30"/>
      <c r="DF898" s="30"/>
      <c r="DG898" s="30"/>
      <c r="DH898" s="30"/>
      <c r="DI898" s="30"/>
      <c r="DJ898" s="30"/>
      <c r="DK898" s="30"/>
      <c r="DL898" s="30"/>
      <c r="DM898" s="30"/>
      <c r="DN898" s="30"/>
      <c r="DO898" s="30"/>
      <c r="DP898" s="30"/>
      <c r="DQ898" s="30"/>
      <c r="DR898" s="30"/>
      <c r="DS898" s="30"/>
      <c r="DT898" s="30"/>
      <c r="DU898" s="30"/>
      <c r="DV898" s="30"/>
      <c r="DW898" s="30"/>
      <c r="DX898" s="30"/>
      <c r="DY898" s="30"/>
      <c r="DZ898" s="30"/>
      <c r="EA898" s="30"/>
      <c r="EB898" s="30"/>
      <c r="EC898" s="30"/>
      <c r="ED898" s="30"/>
      <c r="EE898" s="30"/>
      <c r="EF898" s="30"/>
      <c r="EG898" s="30"/>
      <c r="EH898" s="30"/>
    </row>
    <row r="899" spans="1:138" ht="14.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30"/>
      <c r="BQ899" s="30"/>
      <c r="BR899" s="30"/>
      <c r="BS899" s="30"/>
      <c r="BT899" s="30"/>
      <c r="BU899" s="30"/>
      <c r="BV899" s="30"/>
      <c r="BW899" s="30"/>
      <c r="BX899" s="30"/>
      <c r="BY899" s="30"/>
      <c r="BZ899" s="30"/>
      <c r="CA899" s="30"/>
      <c r="CB899" s="30"/>
      <c r="CC899" s="30"/>
      <c r="CD899" s="30"/>
      <c r="CE899" s="30"/>
      <c r="CF899" s="30"/>
      <c r="CG899" s="30"/>
      <c r="CH899" s="30"/>
      <c r="CI899" s="30"/>
      <c r="CJ899" s="30"/>
      <c r="CK899" s="30"/>
      <c r="CL899" s="30"/>
      <c r="CM899" s="30"/>
      <c r="CN899" s="30"/>
      <c r="CO899" s="30"/>
      <c r="CP899" s="30"/>
      <c r="CQ899" s="30"/>
      <c r="CR899" s="30"/>
      <c r="CS899" s="30"/>
      <c r="CT899" s="30"/>
      <c r="CU899" s="30"/>
      <c r="CV899" s="30"/>
      <c r="CW899" s="30"/>
      <c r="CX899" s="30"/>
      <c r="CY899" s="30"/>
      <c r="CZ899" s="30"/>
      <c r="DA899" s="30"/>
      <c r="DB899" s="30"/>
      <c r="DC899" s="30"/>
      <c r="DD899" s="30"/>
      <c r="DE899" s="30"/>
      <c r="DF899" s="30"/>
      <c r="DG899" s="30"/>
      <c r="DH899" s="30"/>
      <c r="DI899" s="30"/>
      <c r="DJ899" s="30"/>
      <c r="DK899" s="30"/>
      <c r="DL899" s="30"/>
      <c r="DM899" s="30"/>
      <c r="DN899" s="30"/>
      <c r="DO899" s="30"/>
      <c r="DP899" s="30"/>
      <c r="DQ899" s="30"/>
      <c r="DR899" s="30"/>
      <c r="DS899" s="30"/>
      <c r="DT899" s="30"/>
      <c r="DU899" s="30"/>
      <c r="DV899" s="30"/>
      <c r="DW899" s="30"/>
      <c r="DX899" s="30"/>
      <c r="DY899" s="30"/>
      <c r="DZ899" s="30"/>
      <c r="EA899" s="30"/>
      <c r="EB899" s="30"/>
      <c r="EC899" s="30"/>
      <c r="ED899" s="30"/>
      <c r="EE899" s="30"/>
      <c r="EF899" s="30"/>
      <c r="EG899" s="30"/>
      <c r="EH899" s="30"/>
    </row>
    <row r="900" spans="1:138" ht="14.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30"/>
      <c r="BQ900" s="30"/>
      <c r="BR900" s="30"/>
      <c r="BS900" s="30"/>
      <c r="BT900" s="30"/>
      <c r="BU900" s="30"/>
      <c r="BV900" s="30"/>
      <c r="BW900" s="30"/>
      <c r="BX900" s="30"/>
      <c r="BY900" s="30"/>
      <c r="BZ900" s="30"/>
      <c r="CA900" s="30"/>
      <c r="CB900" s="30"/>
      <c r="CC900" s="30"/>
      <c r="CD900" s="30"/>
      <c r="CE900" s="30"/>
      <c r="CF900" s="30"/>
      <c r="CG900" s="30"/>
      <c r="CH900" s="30"/>
      <c r="CI900" s="30"/>
      <c r="CJ900" s="30"/>
      <c r="CK900" s="30"/>
      <c r="CL900" s="30"/>
      <c r="CM900" s="30"/>
      <c r="CN900" s="30"/>
      <c r="CO900" s="30"/>
      <c r="CP900" s="30"/>
      <c r="CQ900" s="30"/>
      <c r="CR900" s="30"/>
      <c r="CS900" s="30"/>
      <c r="CT900" s="30"/>
      <c r="CU900" s="30"/>
      <c r="CV900" s="30"/>
      <c r="CW900" s="30"/>
      <c r="CX900" s="30"/>
      <c r="CY900" s="30"/>
      <c r="CZ900" s="30"/>
      <c r="DA900" s="30"/>
      <c r="DB900" s="30"/>
      <c r="DC900" s="30"/>
      <c r="DD900" s="30"/>
      <c r="DE900" s="30"/>
      <c r="DF900" s="30"/>
      <c r="DG900" s="30"/>
      <c r="DH900" s="30"/>
      <c r="DI900" s="30"/>
      <c r="DJ900" s="30"/>
      <c r="DK900" s="30"/>
      <c r="DL900" s="30"/>
      <c r="DM900" s="30"/>
      <c r="DN900" s="30"/>
      <c r="DO900" s="30"/>
      <c r="DP900" s="30"/>
      <c r="DQ900" s="30"/>
      <c r="DR900" s="30"/>
      <c r="DS900" s="30"/>
      <c r="DT900" s="30"/>
      <c r="DU900" s="30"/>
      <c r="DV900" s="30"/>
      <c r="DW900" s="30"/>
      <c r="DX900" s="30"/>
      <c r="DY900" s="30"/>
      <c r="DZ900" s="30"/>
      <c r="EA900" s="30"/>
      <c r="EB900" s="30"/>
      <c r="EC900" s="30"/>
      <c r="ED900" s="30"/>
      <c r="EE900" s="30"/>
      <c r="EF900" s="30"/>
      <c r="EG900" s="30"/>
      <c r="EH900" s="30"/>
    </row>
    <row r="901" spans="1:138" ht="14.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30"/>
      <c r="BQ901" s="30"/>
      <c r="BR901" s="30"/>
      <c r="BS901" s="30"/>
      <c r="BT901" s="30"/>
      <c r="BU901" s="30"/>
      <c r="BV901" s="30"/>
      <c r="BW901" s="30"/>
      <c r="BX901" s="30"/>
      <c r="BY901" s="30"/>
      <c r="BZ901" s="30"/>
      <c r="CA901" s="30"/>
      <c r="CB901" s="30"/>
      <c r="CC901" s="30"/>
      <c r="CD901" s="30"/>
      <c r="CE901" s="30"/>
      <c r="CF901" s="30"/>
      <c r="CG901" s="30"/>
      <c r="CH901" s="30"/>
      <c r="CI901" s="30"/>
      <c r="CJ901" s="30"/>
      <c r="CK901" s="30"/>
      <c r="CL901" s="30"/>
      <c r="CM901" s="30"/>
      <c r="CN901" s="30"/>
      <c r="CO901" s="30"/>
      <c r="CP901" s="30"/>
      <c r="CQ901" s="30"/>
      <c r="CR901" s="30"/>
      <c r="CS901" s="30"/>
      <c r="CT901" s="30"/>
      <c r="CU901" s="30"/>
      <c r="CV901" s="30"/>
      <c r="CW901" s="30"/>
      <c r="CX901" s="30"/>
      <c r="CY901" s="30"/>
      <c r="CZ901" s="30"/>
      <c r="DA901" s="30"/>
      <c r="DB901" s="30"/>
      <c r="DC901" s="30"/>
      <c r="DD901" s="30"/>
      <c r="DE901" s="30"/>
      <c r="DF901" s="30"/>
      <c r="DG901" s="30"/>
      <c r="DH901" s="30"/>
      <c r="DI901" s="30"/>
      <c r="DJ901" s="30"/>
      <c r="DK901" s="30"/>
      <c r="DL901" s="30"/>
      <c r="DM901" s="30"/>
      <c r="DN901" s="30"/>
      <c r="DO901" s="30"/>
      <c r="DP901" s="30"/>
      <c r="DQ901" s="30"/>
      <c r="DR901" s="30"/>
      <c r="DS901" s="30"/>
      <c r="DT901" s="30"/>
      <c r="DU901" s="30"/>
      <c r="DV901" s="30"/>
      <c r="DW901" s="30"/>
      <c r="DX901" s="30"/>
      <c r="DY901" s="30"/>
      <c r="DZ901" s="30"/>
      <c r="EA901" s="30"/>
      <c r="EB901" s="30"/>
      <c r="EC901" s="30"/>
      <c r="ED901" s="30"/>
      <c r="EE901" s="30"/>
      <c r="EF901" s="30"/>
      <c r="EG901" s="30"/>
      <c r="EH901" s="30"/>
    </row>
    <row r="902" spans="1:138" ht="14.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30"/>
      <c r="BQ902" s="30"/>
      <c r="BR902" s="30"/>
      <c r="BS902" s="30"/>
      <c r="BT902" s="30"/>
      <c r="BU902" s="30"/>
      <c r="BV902" s="30"/>
      <c r="BW902" s="30"/>
      <c r="BX902" s="30"/>
      <c r="BY902" s="30"/>
      <c r="BZ902" s="30"/>
      <c r="CA902" s="30"/>
      <c r="CB902" s="30"/>
      <c r="CC902" s="30"/>
      <c r="CD902" s="30"/>
      <c r="CE902" s="30"/>
      <c r="CF902" s="30"/>
      <c r="CG902" s="30"/>
      <c r="CH902" s="30"/>
      <c r="CI902" s="30"/>
      <c r="CJ902" s="30"/>
      <c r="CK902" s="30"/>
      <c r="CL902" s="30"/>
      <c r="CM902" s="30"/>
      <c r="CN902" s="30"/>
      <c r="CO902" s="30"/>
      <c r="CP902" s="30"/>
      <c r="CQ902" s="30"/>
      <c r="CR902" s="30"/>
      <c r="CS902" s="30"/>
      <c r="CT902" s="30"/>
      <c r="CU902" s="30"/>
      <c r="CV902" s="30"/>
      <c r="CW902" s="30"/>
      <c r="CX902" s="30"/>
      <c r="CY902" s="30"/>
      <c r="CZ902" s="30"/>
      <c r="DA902" s="30"/>
      <c r="DB902" s="30"/>
      <c r="DC902" s="30"/>
      <c r="DD902" s="30"/>
      <c r="DE902" s="30"/>
      <c r="DF902" s="30"/>
      <c r="DG902" s="30"/>
      <c r="DH902" s="30"/>
      <c r="DI902" s="30"/>
      <c r="DJ902" s="30"/>
      <c r="DK902" s="30"/>
      <c r="DL902" s="30"/>
      <c r="DM902" s="30"/>
      <c r="DN902" s="30"/>
      <c r="DO902" s="30"/>
      <c r="DP902" s="30"/>
      <c r="DQ902" s="30"/>
      <c r="DR902" s="30"/>
      <c r="DS902" s="30"/>
      <c r="DT902" s="30"/>
      <c r="DU902" s="30"/>
      <c r="DV902" s="30"/>
      <c r="DW902" s="30"/>
      <c r="DX902" s="30"/>
      <c r="DY902" s="30"/>
      <c r="DZ902" s="30"/>
      <c r="EA902" s="30"/>
      <c r="EB902" s="30"/>
      <c r="EC902" s="30"/>
      <c r="ED902" s="30"/>
      <c r="EE902" s="30"/>
      <c r="EF902" s="30"/>
      <c r="EG902" s="30"/>
      <c r="EH902" s="30"/>
    </row>
    <row r="903" spans="1:138" ht="14.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30"/>
      <c r="BQ903" s="30"/>
      <c r="BR903" s="30"/>
      <c r="BS903" s="30"/>
      <c r="BT903" s="30"/>
      <c r="BU903" s="30"/>
      <c r="BV903" s="30"/>
      <c r="BW903" s="30"/>
      <c r="BX903" s="30"/>
      <c r="BY903" s="30"/>
      <c r="BZ903" s="30"/>
      <c r="CA903" s="30"/>
      <c r="CB903" s="30"/>
      <c r="CC903" s="30"/>
      <c r="CD903" s="30"/>
      <c r="CE903" s="30"/>
      <c r="CF903" s="30"/>
      <c r="CG903" s="30"/>
      <c r="CH903" s="30"/>
      <c r="CI903" s="30"/>
      <c r="CJ903" s="30"/>
      <c r="CK903" s="30"/>
      <c r="CL903" s="30"/>
      <c r="CM903" s="30"/>
      <c r="CN903" s="30"/>
      <c r="CO903" s="30"/>
      <c r="CP903" s="30"/>
      <c r="CQ903" s="30"/>
      <c r="CR903" s="30"/>
      <c r="CS903" s="30"/>
      <c r="CT903" s="30"/>
      <c r="CU903" s="30"/>
      <c r="CV903" s="30"/>
      <c r="CW903" s="30"/>
      <c r="CX903" s="30"/>
      <c r="CY903" s="30"/>
      <c r="CZ903" s="30"/>
      <c r="DA903" s="30"/>
      <c r="DB903" s="30"/>
      <c r="DC903" s="30"/>
      <c r="DD903" s="30"/>
      <c r="DE903" s="30"/>
      <c r="DF903" s="30"/>
      <c r="DG903" s="30"/>
      <c r="DH903" s="30"/>
      <c r="DI903" s="30"/>
      <c r="DJ903" s="30"/>
      <c r="DK903" s="30"/>
      <c r="DL903" s="30"/>
      <c r="DM903" s="30"/>
      <c r="DN903" s="30"/>
      <c r="DO903" s="30"/>
      <c r="DP903" s="30"/>
      <c r="DQ903" s="30"/>
      <c r="DR903" s="30"/>
      <c r="DS903" s="30"/>
      <c r="DT903" s="30"/>
      <c r="DU903" s="30"/>
      <c r="DV903" s="30"/>
      <c r="DW903" s="30"/>
      <c r="DX903" s="30"/>
      <c r="DY903" s="30"/>
      <c r="DZ903" s="30"/>
      <c r="EA903" s="30"/>
      <c r="EB903" s="30"/>
      <c r="EC903" s="30"/>
      <c r="ED903" s="30"/>
      <c r="EE903" s="30"/>
      <c r="EF903" s="30"/>
      <c r="EG903" s="30"/>
      <c r="EH903" s="30"/>
    </row>
    <row r="904" spans="1:138" ht="14.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30"/>
      <c r="BQ904" s="30"/>
      <c r="BR904" s="30"/>
      <c r="BS904" s="30"/>
      <c r="BT904" s="30"/>
      <c r="BU904" s="30"/>
      <c r="BV904" s="30"/>
      <c r="BW904" s="30"/>
      <c r="BX904" s="30"/>
      <c r="BY904" s="30"/>
      <c r="BZ904" s="30"/>
      <c r="CA904" s="30"/>
      <c r="CB904" s="30"/>
      <c r="CC904" s="30"/>
      <c r="CD904" s="30"/>
      <c r="CE904" s="30"/>
      <c r="CF904" s="30"/>
      <c r="CG904" s="30"/>
      <c r="CH904" s="30"/>
      <c r="CI904" s="30"/>
      <c r="CJ904" s="30"/>
      <c r="CK904" s="30"/>
      <c r="CL904" s="30"/>
      <c r="CM904" s="30"/>
      <c r="CN904" s="30"/>
      <c r="CO904" s="30"/>
      <c r="CP904" s="30"/>
      <c r="CQ904" s="30"/>
      <c r="CR904" s="30"/>
      <c r="CS904" s="30"/>
      <c r="CT904" s="30"/>
      <c r="CU904" s="30"/>
      <c r="CV904" s="30"/>
      <c r="CW904" s="30"/>
      <c r="CX904" s="30"/>
      <c r="CY904" s="30"/>
      <c r="CZ904" s="30"/>
      <c r="DA904" s="30"/>
      <c r="DB904" s="30"/>
      <c r="DC904" s="30"/>
      <c r="DD904" s="30"/>
      <c r="DE904" s="30"/>
      <c r="DF904" s="30"/>
      <c r="DG904" s="30"/>
      <c r="DH904" s="30"/>
      <c r="DI904" s="30"/>
      <c r="DJ904" s="30"/>
      <c r="DK904" s="30"/>
      <c r="DL904" s="30"/>
      <c r="DM904" s="30"/>
      <c r="DN904" s="30"/>
      <c r="DO904" s="30"/>
      <c r="DP904" s="30"/>
      <c r="DQ904" s="30"/>
      <c r="DR904" s="30"/>
      <c r="DS904" s="30"/>
      <c r="DT904" s="30"/>
      <c r="DU904" s="30"/>
      <c r="DV904" s="30"/>
      <c r="DW904" s="30"/>
      <c r="DX904" s="30"/>
      <c r="DY904" s="30"/>
      <c r="DZ904" s="30"/>
      <c r="EA904" s="30"/>
      <c r="EB904" s="30"/>
      <c r="EC904" s="30"/>
      <c r="ED904" s="30"/>
      <c r="EE904" s="30"/>
      <c r="EF904" s="30"/>
      <c r="EG904" s="30"/>
      <c r="EH904" s="30"/>
    </row>
    <row r="905" spans="1:138" ht="14.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30"/>
      <c r="BQ905" s="30"/>
      <c r="BR905" s="30"/>
      <c r="BS905" s="30"/>
      <c r="BT905" s="30"/>
      <c r="BU905" s="30"/>
      <c r="BV905" s="30"/>
      <c r="BW905" s="30"/>
      <c r="BX905" s="30"/>
      <c r="BY905" s="30"/>
      <c r="BZ905" s="30"/>
      <c r="CA905" s="30"/>
      <c r="CB905" s="30"/>
      <c r="CC905" s="30"/>
      <c r="CD905" s="30"/>
      <c r="CE905" s="30"/>
      <c r="CF905" s="30"/>
      <c r="CG905" s="30"/>
      <c r="CH905" s="30"/>
      <c r="CI905" s="30"/>
      <c r="CJ905" s="30"/>
      <c r="CK905" s="30"/>
      <c r="CL905" s="30"/>
      <c r="CM905" s="30"/>
      <c r="CN905" s="30"/>
      <c r="CO905" s="30"/>
      <c r="CP905" s="30"/>
      <c r="CQ905" s="30"/>
      <c r="CR905" s="30"/>
      <c r="CS905" s="30"/>
      <c r="CT905" s="30"/>
      <c r="CU905" s="30"/>
      <c r="CV905" s="30"/>
      <c r="CW905" s="30"/>
      <c r="CX905" s="30"/>
      <c r="CY905" s="30"/>
      <c r="CZ905" s="30"/>
      <c r="DA905" s="30"/>
      <c r="DB905" s="30"/>
      <c r="DC905" s="30"/>
      <c r="DD905" s="30"/>
      <c r="DE905" s="30"/>
      <c r="DF905" s="30"/>
      <c r="DG905" s="30"/>
      <c r="DH905" s="30"/>
      <c r="DI905" s="30"/>
      <c r="DJ905" s="30"/>
      <c r="DK905" s="30"/>
      <c r="DL905" s="30"/>
      <c r="DM905" s="30"/>
      <c r="DN905" s="30"/>
      <c r="DO905" s="30"/>
      <c r="DP905" s="30"/>
      <c r="DQ905" s="30"/>
      <c r="DR905" s="30"/>
      <c r="DS905" s="30"/>
      <c r="DT905" s="30"/>
      <c r="DU905" s="30"/>
      <c r="DV905" s="30"/>
      <c r="DW905" s="30"/>
      <c r="DX905" s="30"/>
      <c r="DY905" s="30"/>
      <c r="DZ905" s="30"/>
      <c r="EA905" s="30"/>
      <c r="EB905" s="30"/>
      <c r="EC905" s="30"/>
      <c r="ED905" s="30"/>
      <c r="EE905" s="30"/>
      <c r="EF905" s="30"/>
      <c r="EG905" s="30"/>
      <c r="EH905" s="30"/>
    </row>
    <row r="906" spans="1:138" ht="14.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30"/>
      <c r="BQ906" s="30"/>
      <c r="BR906" s="30"/>
      <c r="BS906" s="30"/>
      <c r="BT906" s="30"/>
      <c r="BU906" s="30"/>
      <c r="BV906" s="30"/>
      <c r="BW906" s="30"/>
      <c r="BX906" s="30"/>
      <c r="BY906" s="30"/>
      <c r="BZ906" s="30"/>
      <c r="CA906" s="30"/>
      <c r="CB906" s="30"/>
      <c r="CC906" s="30"/>
      <c r="CD906" s="30"/>
      <c r="CE906" s="30"/>
      <c r="CF906" s="30"/>
      <c r="CG906" s="30"/>
      <c r="CH906" s="30"/>
      <c r="CI906" s="30"/>
      <c r="CJ906" s="30"/>
      <c r="CK906" s="30"/>
      <c r="CL906" s="30"/>
      <c r="CM906" s="30"/>
      <c r="CN906" s="30"/>
      <c r="CO906" s="30"/>
      <c r="CP906" s="30"/>
      <c r="CQ906" s="30"/>
      <c r="CR906" s="30"/>
      <c r="CS906" s="30"/>
      <c r="CT906" s="30"/>
      <c r="CU906" s="30"/>
      <c r="CV906" s="30"/>
      <c r="CW906" s="30"/>
      <c r="CX906" s="30"/>
      <c r="CY906" s="30"/>
      <c r="CZ906" s="30"/>
      <c r="DA906" s="30"/>
      <c r="DB906" s="30"/>
      <c r="DC906" s="30"/>
      <c r="DD906" s="30"/>
      <c r="DE906" s="30"/>
      <c r="DF906" s="30"/>
      <c r="DG906" s="30"/>
      <c r="DH906" s="30"/>
      <c r="DI906" s="30"/>
      <c r="DJ906" s="30"/>
      <c r="DK906" s="30"/>
      <c r="DL906" s="30"/>
      <c r="DM906" s="30"/>
      <c r="DN906" s="30"/>
      <c r="DO906" s="30"/>
      <c r="DP906" s="30"/>
      <c r="DQ906" s="30"/>
      <c r="DR906" s="30"/>
      <c r="DS906" s="30"/>
      <c r="DT906" s="30"/>
      <c r="DU906" s="30"/>
      <c r="DV906" s="30"/>
      <c r="DW906" s="30"/>
      <c r="DX906" s="30"/>
      <c r="DY906" s="30"/>
      <c r="DZ906" s="30"/>
      <c r="EA906" s="30"/>
      <c r="EB906" s="30"/>
      <c r="EC906" s="30"/>
      <c r="ED906" s="30"/>
      <c r="EE906" s="30"/>
      <c r="EF906" s="30"/>
      <c r="EG906" s="30"/>
      <c r="EH906" s="30"/>
    </row>
    <row r="907" spans="1:138" ht="14.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30"/>
      <c r="BQ907" s="30"/>
      <c r="BR907" s="30"/>
      <c r="BS907" s="30"/>
      <c r="BT907" s="30"/>
      <c r="BU907" s="30"/>
      <c r="BV907" s="30"/>
      <c r="BW907" s="30"/>
      <c r="BX907" s="30"/>
      <c r="BY907" s="30"/>
      <c r="BZ907" s="30"/>
      <c r="CA907" s="30"/>
      <c r="CB907" s="30"/>
      <c r="CC907" s="30"/>
      <c r="CD907" s="30"/>
      <c r="CE907" s="30"/>
      <c r="CF907" s="30"/>
      <c r="CG907" s="30"/>
      <c r="CH907" s="30"/>
      <c r="CI907" s="30"/>
      <c r="CJ907" s="30"/>
      <c r="CK907" s="30"/>
      <c r="CL907" s="30"/>
      <c r="CM907" s="30"/>
      <c r="CN907" s="30"/>
      <c r="CO907" s="30"/>
      <c r="CP907" s="30"/>
      <c r="CQ907" s="30"/>
      <c r="CR907" s="30"/>
      <c r="CS907" s="30"/>
      <c r="CT907" s="30"/>
      <c r="CU907" s="30"/>
      <c r="CV907" s="30"/>
      <c r="CW907" s="30"/>
      <c r="CX907" s="30"/>
      <c r="CY907" s="30"/>
      <c r="CZ907" s="30"/>
      <c r="DA907" s="30"/>
      <c r="DB907" s="30"/>
      <c r="DC907" s="30"/>
      <c r="DD907" s="30"/>
      <c r="DE907" s="30"/>
      <c r="DF907" s="30"/>
      <c r="DG907" s="30"/>
      <c r="DH907" s="30"/>
      <c r="DI907" s="30"/>
      <c r="DJ907" s="30"/>
      <c r="DK907" s="30"/>
      <c r="DL907" s="30"/>
      <c r="DM907" s="30"/>
      <c r="DN907" s="30"/>
      <c r="DO907" s="30"/>
      <c r="DP907" s="30"/>
      <c r="DQ907" s="30"/>
      <c r="DR907" s="30"/>
      <c r="DS907" s="30"/>
      <c r="DT907" s="30"/>
      <c r="DU907" s="30"/>
      <c r="DV907" s="30"/>
      <c r="DW907" s="30"/>
      <c r="DX907" s="30"/>
      <c r="DY907" s="30"/>
      <c r="DZ907" s="30"/>
      <c r="EA907" s="30"/>
      <c r="EB907" s="30"/>
      <c r="EC907" s="30"/>
      <c r="ED907" s="30"/>
      <c r="EE907" s="30"/>
      <c r="EF907" s="30"/>
      <c r="EG907" s="30"/>
      <c r="EH907" s="30"/>
    </row>
    <row r="908" spans="1:138" ht="14.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30"/>
      <c r="BQ908" s="30"/>
      <c r="BR908" s="30"/>
      <c r="BS908" s="30"/>
      <c r="BT908" s="30"/>
      <c r="BU908" s="30"/>
      <c r="BV908" s="30"/>
      <c r="BW908" s="30"/>
      <c r="BX908" s="30"/>
      <c r="BY908" s="30"/>
      <c r="BZ908" s="30"/>
      <c r="CA908" s="30"/>
      <c r="CB908" s="30"/>
      <c r="CC908" s="30"/>
      <c r="CD908" s="30"/>
      <c r="CE908" s="30"/>
      <c r="CF908" s="30"/>
      <c r="CG908" s="30"/>
      <c r="CH908" s="30"/>
      <c r="CI908" s="30"/>
      <c r="CJ908" s="30"/>
      <c r="CK908" s="30"/>
      <c r="CL908" s="30"/>
      <c r="CM908" s="30"/>
      <c r="CN908" s="30"/>
      <c r="CO908" s="30"/>
      <c r="CP908" s="30"/>
      <c r="CQ908" s="30"/>
      <c r="CR908" s="30"/>
      <c r="CS908" s="30"/>
      <c r="CT908" s="30"/>
      <c r="CU908" s="30"/>
      <c r="CV908" s="30"/>
      <c r="CW908" s="30"/>
      <c r="CX908" s="30"/>
      <c r="CY908" s="30"/>
      <c r="CZ908" s="30"/>
      <c r="DA908" s="30"/>
      <c r="DB908" s="30"/>
      <c r="DC908" s="30"/>
      <c r="DD908" s="30"/>
      <c r="DE908" s="30"/>
      <c r="DF908" s="30"/>
      <c r="DG908" s="30"/>
      <c r="DH908" s="30"/>
      <c r="DI908" s="30"/>
      <c r="DJ908" s="30"/>
      <c r="DK908" s="30"/>
      <c r="DL908" s="30"/>
      <c r="DM908" s="30"/>
      <c r="DN908" s="30"/>
      <c r="DO908" s="30"/>
      <c r="DP908" s="30"/>
      <c r="DQ908" s="30"/>
      <c r="DR908" s="30"/>
      <c r="DS908" s="30"/>
      <c r="DT908" s="30"/>
      <c r="DU908" s="30"/>
      <c r="DV908" s="30"/>
      <c r="DW908" s="30"/>
      <c r="DX908" s="30"/>
      <c r="DY908" s="30"/>
      <c r="DZ908" s="30"/>
      <c r="EA908" s="30"/>
      <c r="EB908" s="30"/>
      <c r="EC908" s="30"/>
      <c r="ED908" s="30"/>
      <c r="EE908" s="30"/>
      <c r="EF908" s="30"/>
      <c r="EG908" s="30"/>
      <c r="EH908" s="30"/>
    </row>
    <row r="909" spans="1:138" ht="14.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30"/>
      <c r="BQ909" s="30"/>
      <c r="BR909" s="30"/>
      <c r="BS909" s="30"/>
      <c r="BT909" s="30"/>
      <c r="BU909" s="30"/>
      <c r="BV909" s="30"/>
      <c r="BW909" s="30"/>
      <c r="BX909" s="30"/>
      <c r="BY909" s="30"/>
      <c r="BZ909" s="30"/>
      <c r="CA909" s="30"/>
      <c r="CB909" s="30"/>
      <c r="CC909" s="30"/>
      <c r="CD909" s="30"/>
      <c r="CE909" s="30"/>
      <c r="CF909" s="30"/>
      <c r="CG909" s="30"/>
      <c r="CH909" s="30"/>
      <c r="CI909" s="30"/>
      <c r="CJ909" s="30"/>
      <c r="CK909" s="30"/>
      <c r="CL909" s="30"/>
      <c r="CM909" s="30"/>
      <c r="CN909" s="30"/>
      <c r="CO909" s="30"/>
      <c r="CP909" s="30"/>
      <c r="CQ909" s="30"/>
      <c r="CR909" s="30"/>
      <c r="CS909" s="30"/>
      <c r="CT909" s="30"/>
      <c r="CU909" s="30"/>
      <c r="CV909" s="30"/>
      <c r="CW909" s="30"/>
      <c r="CX909" s="30"/>
      <c r="CY909" s="30"/>
      <c r="CZ909" s="30"/>
      <c r="DA909" s="30"/>
      <c r="DB909" s="30"/>
      <c r="DC909" s="30"/>
      <c r="DD909" s="30"/>
      <c r="DE909" s="30"/>
      <c r="DF909" s="30"/>
      <c r="DG909" s="30"/>
      <c r="DH909" s="30"/>
      <c r="DI909" s="30"/>
      <c r="DJ909" s="30"/>
      <c r="DK909" s="30"/>
      <c r="DL909" s="30"/>
      <c r="DM909" s="30"/>
      <c r="DN909" s="30"/>
      <c r="DO909" s="30"/>
      <c r="DP909" s="30"/>
      <c r="DQ909" s="30"/>
      <c r="DR909" s="30"/>
      <c r="DS909" s="30"/>
      <c r="DT909" s="30"/>
      <c r="DU909" s="30"/>
      <c r="DV909" s="30"/>
      <c r="DW909" s="30"/>
      <c r="DX909" s="30"/>
      <c r="DY909" s="30"/>
      <c r="DZ909" s="30"/>
      <c r="EA909" s="30"/>
      <c r="EB909" s="30"/>
      <c r="EC909" s="30"/>
      <c r="ED909" s="30"/>
      <c r="EE909" s="30"/>
      <c r="EF909" s="30"/>
      <c r="EG909" s="30"/>
      <c r="EH909" s="30"/>
    </row>
    <row r="910" spans="1:138" ht="14.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30"/>
      <c r="BQ910" s="30"/>
      <c r="BR910" s="30"/>
      <c r="BS910" s="30"/>
      <c r="BT910" s="30"/>
      <c r="BU910" s="30"/>
      <c r="BV910" s="30"/>
      <c r="BW910" s="30"/>
      <c r="BX910" s="30"/>
      <c r="BY910" s="30"/>
      <c r="BZ910" s="30"/>
      <c r="CA910" s="30"/>
      <c r="CB910" s="30"/>
      <c r="CC910" s="30"/>
      <c r="CD910" s="30"/>
      <c r="CE910" s="30"/>
      <c r="CF910" s="30"/>
      <c r="CG910" s="30"/>
      <c r="CH910" s="30"/>
      <c r="CI910" s="30"/>
      <c r="CJ910" s="30"/>
      <c r="CK910" s="30"/>
      <c r="CL910" s="30"/>
      <c r="CM910" s="30"/>
      <c r="CN910" s="30"/>
      <c r="CO910" s="30"/>
      <c r="CP910" s="30"/>
      <c r="CQ910" s="30"/>
      <c r="CR910" s="30"/>
      <c r="CS910" s="30"/>
      <c r="CT910" s="30"/>
      <c r="CU910" s="30"/>
      <c r="CV910" s="30"/>
      <c r="CW910" s="30"/>
      <c r="CX910" s="30"/>
      <c r="CY910" s="30"/>
      <c r="CZ910" s="30"/>
      <c r="DA910" s="30"/>
      <c r="DB910" s="30"/>
      <c r="DC910" s="30"/>
      <c r="DD910" s="30"/>
      <c r="DE910" s="30"/>
      <c r="DF910" s="30"/>
      <c r="DG910" s="30"/>
      <c r="DH910" s="30"/>
      <c r="DI910" s="30"/>
      <c r="DJ910" s="30"/>
      <c r="DK910" s="30"/>
      <c r="DL910" s="30"/>
      <c r="DM910" s="30"/>
      <c r="DN910" s="30"/>
      <c r="DO910" s="30"/>
      <c r="DP910" s="30"/>
      <c r="DQ910" s="30"/>
      <c r="DR910" s="30"/>
      <c r="DS910" s="30"/>
      <c r="DT910" s="30"/>
      <c r="DU910" s="30"/>
      <c r="DV910" s="30"/>
      <c r="DW910" s="30"/>
      <c r="DX910" s="30"/>
      <c r="DY910" s="30"/>
      <c r="DZ910" s="30"/>
      <c r="EA910" s="30"/>
      <c r="EB910" s="30"/>
      <c r="EC910" s="30"/>
      <c r="ED910" s="30"/>
      <c r="EE910" s="30"/>
      <c r="EF910" s="30"/>
      <c r="EG910" s="30"/>
      <c r="EH910" s="30"/>
    </row>
    <row r="911" spans="1:138" ht="14.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30"/>
      <c r="BQ911" s="30"/>
      <c r="BR911" s="30"/>
      <c r="BS911" s="30"/>
      <c r="BT911" s="30"/>
      <c r="BU911" s="30"/>
      <c r="BV911" s="30"/>
      <c r="BW911" s="30"/>
      <c r="BX911" s="30"/>
      <c r="BY911" s="30"/>
      <c r="BZ911" s="30"/>
      <c r="CA911" s="30"/>
      <c r="CB911" s="30"/>
      <c r="CC911" s="30"/>
      <c r="CD911" s="30"/>
      <c r="CE911" s="30"/>
      <c r="CF911" s="30"/>
      <c r="CG911" s="30"/>
      <c r="CH911" s="30"/>
      <c r="CI911" s="30"/>
      <c r="CJ911" s="30"/>
      <c r="CK911" s="30"/>
      <c r="CL911" s="30"/>
      <c r="CM911" s="30"/>
      <c r="CN911" s="30"/>
      <c r="CO911" s="30"/>
      <c r="CP911" s="30"/>
      <c r="CQ911" s="30"/>
      <c r="CR911" s="30"/>
      <c r="CS911" s="30"/>
      <c r="CT911" s="30"/>
      <c r="CU911" s="30"/>
      <c r="CV911" s="30"/>
      <c r="CW911" s="30"/>
      <c r="CX911" s="30"/>
      <c r="CY911" s="30"/>
      <c r="CZ911" s="30"/>
      <c r="DA911" s="30"/>
      <c r="DB911" s="30"/>
      <c r="DC911" s="30"/>
      <c r="DD911" s="30"/>
      <c r="DE911" s="30"/>
      <c r="DF911" s="30"/>
      <c r="DG911" s="30"/>
      <c r="DH911" s="30"/>
      <c r="DI911" s="30"/>
      <c r="DJ911" s="30"/>
      <c r="DK911" s="30"/>
      <c r="DL911" s="30"/>
      <c r="DM911" s="30"/>
      <c r="DN911" s="30"/>
      <c r="DO911" s="30"/>
      <c r="DP911" s="30"/>
      <c r="DQ911" s="30"/>
      <c r="DR911" s="30"/>
      <c r="DS911" s="30"/>
      <c r="DT911" s="30"/>
      <c r="DU911" s="30"/>
      <c r="DV911" s="30"/>
      <c r="DW911" s="30"/>
      <c r="DX911" s="30"/>
      <c r="DY911" s="30"/>
      <c r="DZ911" s="30"/>
      <c r="EA911" s="30"/>
      <c r="EB911" s="30"/>
      <c r="EC911" s="30"/>
      <c r="ED911" s="30"/>
      <c r="EE911" s="30"/>
      <c r="EF911" s="30"/>
      <c r="EG911" s="30"/>
      <c r="EH911" s="30"/>
    </row>
    <row r="912" spans="1:138" ht="14.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30"/>
      <c r="BQ912" s="30"/>
      <c r="BR912" s="30"/>
      <c r="BS912" s="30"/>
      <c r="BT912" s="30"/>
      <c r="BU912" s="30"/>
      <c r="BV912" s="30"/>
      <c r="BW912" s="30"/>
      <c r="BX912" s="30"/>
      <c r="BY912" s="30"/>
      <c r="BZ912" s="30"/>
      <c r="CA912" s="30"/>
      <c r="CB912" s="30"/>
      <c r="CC912" s="30"/>
      <c r="CD912" s="30"/>
      <c r="CE912" s="30"/>
      <c r="CF912" s="30"/>
      <c r="CG912" s="30"/>
      <c r="CH912" s="30"/>
      <c r="CI912" s="30"/>
      <c r="CJ912" s="30"/>
      <c r="CK912" s="30"/>
      <c r="CL912" s="30"/>
      <c r="CM912" s="30"/>
      <c r="CN912" s="30"/>
      <c r="CO912" s="30"/>
      <c r="CP912" s="30"/>
      <c r="CQ912" s="30"/>
      <c r="CR912" s="30"/>
      <c r="CS912" s="30"/>
      <c r="CT912" s="30"/>
      <c r="CU912" s="30"/>
      <c r="CV912" s="30"/>
      <c r="CW912" s="30"/>
      <c r="CX912" s="30"/>
      <c r="CY912" s="30"/>
      <c r="CZ912" s="30"/>
      <c r="DA912" s="30"/>
      <c r="DB912" s="30"/>
      <c r="DC912" s="30"/>
      <c r="DD912" s="30"/>
      <c r="DE912" s="30"/>
      <c r="DF912" s="30"/>
      <c r="DG912" s="30"/>
      <c r="DH912" s="30"/>
      <c r="DI912" s="30"/>
      <c r="DJ912" s="30"/>
      <c r="DK912" s="30"/>
      <c r="DL912" s="30"/>
      <c r="DM912" s="30"/>
      <c r="DN912" s="30"/>
      <c r="DO912" s="30"/>
      <c r="DP912" s="30"/>
      <c r="DQ912" s="30"/>
      <c r="DR912" s="30"/>
      <c r="DS912" s="30"/>
      <c r="DT912" s="30"/>
      <c r="DU912" s="30"/>
      <c r="DV912" s="30"/>
      <c r="DW912" s="30"/>
      <c r="DX912" s="30"/>
      <c r="DY912" s="30"/>
      <c r="DZ912" s="30"/>
      <c r="EA912" s="30"/>
      <c r="EB912" s="30"/>
      <c r="EC912" s="30"/>
      <c r="ED912" s="30"/>
      <c r="EE912" s="30"/>
      <c r="EF912" s="30"/>
      <c r="EG912" s="30"/>
      <c r="EH912" s="30"/>
    </row>
    <row r="913" spans="1:138" ht="14.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30"/>
      <c r="BQ913" s="30"/>
      <c r="BR913" s="30"/>
      <c r="BS913" s="30"/>
      <c r="BT913" s="30"/>
      <c r="BU913" s="30"/>
      <c r="BV913" s="30"/>
      <c r="BW913" s="30"/>
      <c r="BX913" s="30"/>
      <c r="BY913" s="30"/>
      <c r="BZ913" s="30"/>
      <c r="CA913" s="30"/>
      <c r="CB913" s="30"/>
      <c r="CC913" s="30"/>
      <c r="CD913" s="30"/>
      <c r="CE913" s="30"/>
      <c r="CF913" s="30"/>
      <c r="CG913" s="30"/>
      <c r="CH913" s="30"/>
      <c r="CI913" s="30"/>
      <c r="CJ913" s="30"/>
      <c r="CK913" s="30"/>
      <c r="CL913" s="30"/>
      <c r="CM913" s="30"/>
      <c r="CN913" s="30"/>
      <c r="CO913" s="30"/>
      <c r="CP913" s="30"/>
      <c r="CQ913" s="30"/>
      <c r="CR913" s="30"/>
      <c r="CS913" s="30"/>
      <c r="CT913" s="30"/>
      <c r="CU913" s="30"/>
      <c r="CV913" s="30"/>
      <c r="CW913" s="30"/>
      <c r="CX913" s="30"/>
      <c r="CY913" s="30"/>
      <c r="CZ913" s="30"/>
      <c r="DA913" s="30"/>
      <c r="DB913" s="30"/>
      <c r="DC913" s="30"/>
      <c r="DD913" s="30"/>
      <c r="DE913" s="30"/>
      <c r="DF913" s="30"/>
      <c r="DG913" s="30"/>
      <c r="DH913" s="30"/>
      <c r="DI913" s="30"/>
      <c r="DJ913" s="30"/>
      <c r="DK913" s="30"/>
      <c r="DL913" s="30"/>
      <c r="DM913" s="30"/>
      <c r="DN913" s="30"/>
      <c r="DO913" s="30"/>
      <c r="DP913" s="30"/>
      <c r="DQ913" s="30"/>
      <c r="DR913" s="30"/>
      <c r="DS913" s="30"/>
      <c r="DT913" s="30"/>
      <c r="DU913" s="30"/>
      <c r="DV913" s="30"/>
      <c r="DW913" s="30"/>
      <c r="DX913" s="30"/>
      <c r="DY913" s="30"/>
      <c r="DZ913" s="30"/>
      <c r="EA913" s="30"/>
      <c r="EB913" s="30"/>
      <c r="EC913" s="30"/>
      <c r="ED913" s="30"/>
      <c r="EE913" s="30"/>
      <c r="EF913" s="30"/>
      <c r="EG913" s="30"/>
      <c r="EH913" s="30"/>
    </row>
    <row r="914" spans="1:138" ht="14.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30"/>
      <c r="BQ914" s="30"/>
      <c r="BR914" s="30"/>
      <c r="BS914" s="30"/>
      <c r="BT914" s="30"/>
      <c r="BU914" s="30"/>
      <c r="BV914" s="30"/>
      <c r="BW914" s="30"/>
      <c r="BX914" s="30"/>
      <c r="BY914" s="30"/>
      <c r="BZ914" s="30"/>
      <c r="CA914" s="30"/>
      <c r="CB914" s="30"/>
      <c r="CC914" s="30"/>
      <c r="CD914" s="30"/>
      <c r="CE914" s="30"/>
      <c r="CF914" s="30"/>
      <c r="CG914" s="30"/>
      <c r="CH914" s="30"/>
      <c r="CI914" s="30"/>
      <c r="CJ914" s="30"/>
      <c r="CK914" s="30"/>
      <c r="CL914" s="30"/>
      <c r="CM914" s="30"/>
      <c r="CN914" s="30"/>
      <c r="CO914" s="30"/>
      <c r="CP914" s="30"/>
      <c r="CQ914" s="30"/>
      <c r="CR914" s="30"/>
      <c r="CS914" s="30"/>
      <c r="CT914" s="30"/>
      <c r="CU914" s="30"/>
      <c r="CV914" s="30"/>
      <c r="CW914" s="30"/>
      <c r="CX914" s="30"/>
      <c r="CY914" s="30"/>
      <c r="CZ914" s="30"/>
      <c r="DA914" s="30"/>
      <c r="DB914" s="30"/>
      <c r="DC914" s="30"/>
      <c r="DD914" s="30"/>
      <c r="DE914" s="30"/>
      <c r="DF914" s="30"/>
      <c r="DG914" s="30"/>
      <c r="DH914" s="30"/>
      <c r="DI914" s="30"/>
      <c r="DJ914" s="30"/>
      <c r="DK914" s="30"/>
      <c r="DL914" s="30"/>
      <c r="DM914" s="30"/>
      <c r="DN914" s="30"/>
      <c r="DO914" s="30"/>
      <c r="DP914" s="30"/>
      <c r="DQ914" s="30"/>
      <c r="DR914" s="30"/>
      <c r="DS914" s="30"/>
      <c r="DT914" s="30"/>
      <c r="DU914" s="30"/>
      <c r="DV914" s="30"/>
      <c r="DW914" s="30"/>
      <c r="DX914" s="30"/>
      <c r="DY914" s="30"/>
      <c r="DZ914" s="30"/>
      <c r="EA914" s="30"/>
      <c r="EB914" s="30"/>
      <c r="EC914" s="30"/>
      <c r="ED914" s="30"/>
      <c r="EE914" s="30"/>
      <c r="EF914" s="30"/>
      <c r="EG914" s="30"/>
      <c r="EH914" s="30"/>
    </row>
    <row r="915" spans="1:138" ht="14.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30"/>
      <c r="BQ915" s="30"/>
      <c r="BR915" s="30"/>
      <c r="BS915" s="30"/>
      <c r="BT915" s="30"/>
      <c r="BU915" s="30"/>
      <c r="BV915" s="30"/>
      <c r="BW915" s="30"/>
      <c r="BX915" s="30"/>
      <c r="BY915" s="30"/>
      <c r="BZ915" s="30"/>
      <c r="CA915" s="30"/>
      <c r="CB915" s="30"/>
      <c r="CC915" s="30"/>
      <c r="CD915" s="30"/>
      <c r="CE915" s="30"/>
      <c r="CF915" s="30"/>
      <c r="CG915" s="30"/>
      <c r="CH915" s="30"/>
      <c r="CI915" s="30"/>
      <c r="CJ915" s="30"/>
      <c r="CK915" s="30"/>
      <c r="CL915" s="30"/>
      <c r="CM915" s="30"/>
      <c r="CN915" s="30"/>
      <c r="CO915" s="30"/>
      <c r="CP915" s="30"/>
      <c r="CQ915" s="30"/>
      <c r="CR915" s="30"/>
      <c r="CS915" s="30"/>
      <c r="CT915" s="30"/>
      <c r="CU915" s="30"/>
      <c r="CV915" s="30"/>
      <c r="CW915" s="30"/>
      <c r="CX915" s="30"/>
      <c r="CY915" s="30"/>
      <c r="CZ915" s="30"/>
      <c r="DA915" s="30"/>
      <c r="DB915" s="30"/>
      <c r="DC915" s="30"/>
      <c r="DD915" s="30"/>
      <c r="DE915" s="30"/>
      <c r="DF915" s="30"/>
      <c r="DG915" s="30"/>
      <c r="DH915" s="30"/>
      <c r="DI915" s="30"/>
      <c r="DJ915" s="30"/>
      <c r="DK915" s="30"/>
      <c r="DL915" s="30"/>
      <c r="DM915" s="30"/>
      <c r="DN915" s="30"/>
      <c r="DO915" s="30"/>
      <c r="DP915" s="30"/>
      <c r="DQ915" s="30"/>
      <c r="DR915" s="30"/>
      <c r="DS915" s="30"/>
      <c r="DT915" s="30"/>
      <c r="DU915" s="30"/>
      <c r="DV915" s="30"/>
      <c r="DW915" s="30"/>
      <c r="DX915" s="30"/>
      <c r="DY915" s="30"/>
      <c r="DZ915" s="30"/>
      <c r="EA915" s="30"/>
      <c r="EB915" s="30"/>
      <c r="EC915" s="30"/>
      <c r="ED915" s="30"/>
      <c r="EE915" s="30"/>
      <c r="EF915" s="30"/>
      <c r="EG915" s="30"/>
      <c r="EH915" s="30"/>
    </row>
    <row r="916" spans="1:138" ht="14.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30"/>
      <c r="BQ916" s="30"/>
      <c r="BR916" s="30"/>
      <c r="BS916" s="30"/>
      <c r="BT916" s="30"/>
      <c r="BU916" s="30"/>
      <c r="BV916" s="30"/>
      <c r="BW916" s="30"/>
      <c r="BX916" s="30"/>
      <c r="BY916" s="30"/>
      <c r="BZ916" s="30"/>
      <c r="CA916" s="30"/>
      <c r="CB916" s="30"/>
      <c r="CC916" s="30"/>
      <c r="CD916" s="30"/>
      <c r="CE916" s="30"/>
      <c r="CF916" s="30"/>
      <c r="CG916" s="30"/>
      <c r="CH916" s="30"/>
      <c r="CI916" s="30"/>
      <c r="CJ916" s="30"/>
      <c r="CK916" s="30"/>
      <c r="CL916" s="30"/>
      <c r="CM916" s="30"/>
      <c r="CN916" s="30"/>
      <c r="CO916" s="30"/>
      <c r="CP916" s="30"/>
      <c r="CQ916" s="30"/>
      <c r="CR916" s="30"/>
      <c r="CS916" s="30"/>
      <c r="CT916" s="30"/>
      <c r="CU916" s="30"/>
      <c r="CV916" s="30"/>
      <c r="CW916" s="30"/>
      <c r="CX916" s="30"/>
      <c r="CY916" s="30"/>
      <c r="CZ916" s="30"/>
      <c r="DA916" s="30"/>
      <c r="DB916" s="30"/>
      <c r="DC916" s="30"/>
      <c r="DD916" s="30"/>
      <c r="DE916" s="30"/>
      <c r="DF916" s="30"/>
      <c r="DG916" s="30"/>
      <c r="DH916" s="30"/>
      <c r="DI916" s="30"/>
      <c r="DJ916" s="30"/>
      <c r="DK916" s="30"/>
      <c r="DL916" s="30"/>
      <c r="DM916" s="30"/>
      <c r="DN916" s="30"/>
      <c r="DO916" s="30"/>
      <c r="DP916" s="30"/>
      <c r="DQ916" s="30"/>
      <c r="DR916" s="30"/>
      <c r="DS916" s="30"/>
      <c r="DT916" s="30"/>
      <c r="DU916" s="30"/>
      <c r="DV916" s="30"/>
      <c r="DW916" s="30"/>
      <c r="DX916" s="30"/>
      <c r="DY916" s="30"/>
      <c r="DZ916" s="30"/>
      <c r="EA916" s="30"/>
      <c r="EB916" s="30"/>
      <c r="EC916" s="30"/>
      <c r="ED916" s="30"/>
      <c r="EE916" s="30"/>
      <c r="EF916" s="30"/>
      <c r="EG916" s="30"/>
      <c r="EH916" s="30"/>
    </row>
    <row r="917" spans="1:138" ht="14.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30"/>
      <c r="BQ917" s="30"/>
      <c r="BR917" s="30"/>
      <c r="BS917" s="30"/>
      <c r="BT917" s="30"/>
      <c r="BU917" s="30"/>
      <c r="BV917" s="30"/>
      <c r="BW917" s="30"/>
      <c r="BX917" s="30"/>
      <c r="BY917" s="30"/>
      <c r="BZ917" s="30"/>
      <c r="CA917" s="30"/>
      <c r="CB917" s="30"/>
      <c r="CC917" s="30"/>
      <c r="CD917" s="30"/>
      <c r="CE917" s="30"/>
      <c r="CF917" s="30"/>
      <c r="CG917" s="30"/>
      <c r="CH917" s="30"/>
      <c r="CI917" s="30"/>
      <c r="CJ917" s="30"/>
      <c r="CK917" s="30"/>
      <c r="CL917" s="30"/>
      <c r="CM917" s="30"/>
      <c r="CN917" s="30"/>
      <c r="CO917" s="30"/>
      <c r="CP917" s="30"/>
      <c r="CQ917" s="30"/>
      <c r="CR917" s="30"/>
      <c r="CS917" s="30"/>
      <c r="CT917" s="30"/>
      <c r="CU917" s="30"/>
      <c r="CV917" s="30"/>
      <c r="CW917" s="30"/>
      <c r="CX917" s="30"/>
      <c r="CY917" s="30"/>
      <c r="CZ917" s="30"/>
      <c r="DA917" s="30"/>
      <c r="DB917" s="30"/>
      <c r="DC917" s="30"/>
      <c r="DD917" s="30"/>
      <c r="DE917" s="30"/>
      <c r="DF917" s="30"/>
      <c r="DG917" s="30"/>
      <c r="DH917" s="30"/>
      <c r="DI917" s="30"/>
      <c r="DJ917" s="30"/>
      <c r="DK917" s="30"/>
      <c r="DL917" s="30"/>
      <c r="DM917" s="30"/>
      <c r="DN917" s="30"/>
      <c r="DO917" s="30"/>
      <c r="DP917" s="30"/>
      <c r="DQ917" s="30"/>
      <c r="DR917" s="30"/>
      <c r="DS917" s="30"/>
      <c r="DT917" s="30"/>
      <c r="DU917" s="30"/>
      <c r="DV917" s="30"/>
      <c r="DW917" s="30"/>
      <c r="DX917" s="30"/>
      <c r="DY917" s="30"/>
      <c r="DZ917" s="30"/>
      <c r="EA917" s="30"/>
      <c r="EB917" s="30"/>
      <c r="EC917" s="30"/>
      <c r="ED917" s="30"/>
      <c r="EE917" s="30"/>
      <c r="EF917" s="30"/>
      <c r="EG917" s="30"/>
      <c r="EH917" s="30"/>
    </row>
    <row r="918" spans="1:138" ht="14.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30"/>
      <c r="BQ918" s="30"/>
      <c r="BR918" s="30"/>
      <c r="BS918" s="30"/>
      <c r="BT918" s="30"/>
      <c r="BU918" s="30"/>
      <c r="BV918" s="30"/>
      <c r="BW918" s="30"/>
      <c r="BX918" s="30"/>
      <c r="BY918" s="30"/>
      <c r="BZ918" s="30"/>
      <c r="CA918" s="30"/>
      <c r="CB918" s="30"/>
      <c r="CC918" s="30"/>
      <c r="CD918" s="30"/>
      <c r="CE918" s="30"/>
      <c r="CF918" s="30"/>
      <c r="CG918" s="30"/>
      <c r="CH918" s="30"/>
      <c r="CI918" s="30"/>
      <c r="CJ918" s="30"/>
      <c r="CK918" s="30"/>
      <c r="CL918" s="30"/>
      <c r="CM918" s="30"/>
      <c r="CN918" s="30"/>
      <c r="CO918" s="30"/>
      <c r="CP918" s="30"/>
      <c r="CQ918" s="30"/>
      <c r="CR918" s="30"/>
      <c r="CS918" s="30"/>
      <c r="CT918" s="30"/>
      <c r="CU918" s="30"/>
      <c r="CV918" s="30"/>
      <c r="CW918" s="30"/>
      <c r="CX918" s="30"/>
      <c r="CY918" s="30"/>
      <c r="CZ918" s="30"/>
      <c r="DA918" s="30"/>
      <c r="DB918" s="30"/>
      <c r="DC918" s="30"/>
      <c r="DD918" s="30"/>
      <c r="DE918" s="30"/>
      <c r="DF918" s="30"/>
      <c r="DG918" s="30"/>
      <c r="DH918" s="30"/>
      <c r="DI918" s="30"/>
      <c r="DJ918" s="30"/>
      <c r="DK918" s="30"/>
      <c r="DL918" s="30"/>
      <c r="DM918" s="30"/>
      <c r="DN918" s="30"/>
      <c r="DO918" s="30"/>
      <c r="DP918" s="30"/>
      <c r="DQ918" s="30"/>
      <c r="DR918" s="30"/>
      <c r="DS918" s="30"/>
      <c r="DT918" s="30"/>
      <c r="DU918" s="30"/>
      <c r="DV918" s="30"/>
      <c r="DW918" s="30"/>
      <c r="DX918" s="30"/>
      <c r="DY918" s="30"/>
      <c r="DZ918" s="30"/>
      <c r="EA918" s="30"/>
      <c r="EB918" s="30"/>
      <c r="EC918" s="30"/>
      <c r="ED918" s="30"/>
      <c r="EE918" s="30"/>
      <c r="EF918" s="30"/>
      <c r="EG918" s="30"/>
      <c r="EH918" s="30"/>
    </row>
    <row r="919" spans="1:138" ht="14.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30"/>
      <c r="BQ919" s="30"/>
      <c r="BR919" s="30"/>
      <c r="BS919" s="30"/>
      <c r="BT919" s="30"/>
      <c r="BU919" s="30"/>
      <c r="BV919" s="30"/>
      <c r="BW919" s="30"/>
      <c r="BX919" s="30"/>
      <c r="BY919" s="30"/>
      <c r="BZ919" s="30"/>
      <c r="CA919" s="30"/>
      <c r="CB919" s="30"/>
      <c r="CC919" s="30"/>
      <c r="CD919" s="30"/>
      <c r="CE919" s="30"/>
      <c r="CF919" s="30"/>
      <c r="CG919" s="30"/>
      <c r="CH919" s="30"/>
      <c r="CI919" s="30"/>
      <c r="CJ919" s="30"/>
      <c r="CK919" s="30"/>
      <c r="CL919" s="30"/>
      <c r="CM919" s="30"/>
      <c r="CN919" s="30"/>
      <c r="CO919" s="30"/>
      <c r="CP919" s="30"/>
      <c r="CQ919" s="30"/>
      <c r="CR919" s="30"/>
      <c r="CS919" s="30"/>
      <c r="CT919" s="30"/>
      <c r="CU919" s="30"/>
      <c r="CV919" s="30"/>
      <c r="CW919" s="30"/>
      <c r="CX919" s="30"/>
      <c r="CY919" s="30"/>
      <c r="CZ919" s="30"/>
      <c r="DA919" s="30"/>
      <c r="DB919" s="30"/>
      <c r="DC919" s="30"/>
      <c r="DD919" s="30"/>
      <c r="DE919" s="30"/>
      <c r="DF919" s="30"/>
      <c r="DG919" s="30"/>
      <c r="DH919" s="30"/>
      <c r="DI919" s="30"/>
      <c r="DJ919" s="30"/>
      <c r="DK919" s="30"/>
      <c r="DL919" s="30"/>
      <c r="DM919" s="30"/>
      <c r="DN919" s="30"/>
      <c r="DO919" s="30"/>
      <c r="DP919" s="30"/>
      <c r="DQ919" s="30"/>
      <c r="DR919" s="30"/>
      <c r="DS919" s="30"/>
      <c r="DT919" s="30"/>
      <c r="DU919" s="30"/>
      <c r="DV919" s="30"/>
      <c r="DW919" s="30"/>
      <c r="DX919" s="30"/>
      <c r="DY919" s="30"/>
      <c r="DZ919" s="30"/>
      <c r="EA919" s="30"/>
      <c r="EB919" s="30"/>
      <c r="EC919" s="30"/>
      <c r="ED919" s="30"/>
      <c r="EE919" s="30"/>
      <c r="EF919" s="30"/>
      <c r="EG919" s="30"/>
      <c r="EH919" s="30"/>
    </row>
    <row r="920" spans="1:138" ht="14.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30"/>
      <c r="BQ920" s="30"/>
      <c r="BR920" s="30"/>
      <c r="BS920" s="30"/>
      <c r="BT920" s="30"/>
      <c r="BU920" s="30"/>
      <c r="BV920" s="30"/>
      <c r="BW920" s="30"/>
      <c r="BX920" s="30"/>
      <c r="BY920" s="30"/>
      <c r="BZ920" s="30"/>
      <c r="CA920" s="30"/>
      <c r="CB920" s="30"/>
      <c r="CC920" s="30"/>
      <c r="CD920" s="30"/>
      <c r="CE920" s="30"/>
      <c r="CF920" s="30"/>
      <c r="CG920" s="30"/>
      <c r="CH920" s="30"/>
      <c r="CI920" s="30"/>
      <c r="CJ920" s="30"/>
      <c r="CK920" s="30"/>
      <c r="CL920" s="30"/>
      <c r="CM920" s="30"/>
      <c r="CN920" s="30"/>
      <c r="CO920" s="30"/>
      <c r="CP920" s="30"/>
      <c r="CQ920" s="30"/>
      <c r="CR920" s="30"/>
      <c r="CS920" s="30"/>
      <c r="CT920" s="30"/>
      <c r="CU920" s="30"/>
      <c r="CV920" s="30"/>
      <c r="CW920" s="30"/>
      <c r="CX920" s="30"/>
      <c r="CY920" s="30"/>
      <c r="CZ920" s="30"/>
      <c r="DA920" s="30"/>
      <c r="DB920" s="30"/>
      <c r="DC920" s="30"/>
      <c r="DD920" s="30"/>
      <c r="DE920" s="30"/>
      <c r="DF920" s="30"/>
      <c r="DG920" s="30"/>
      <c r="DH920" s="30"/>
      <c r="DI920" s="30"/>
      <c r="DJ920" s="30"/>
      <c r="DK920" s="30"/>
      <c r="DL920" s="30"/>
      <c r="DM920" s="30"/>
      <c r="DN920" s="30"/>
      <c r="DO920" s="30"/>
      <c r="DP920" s="30"/>
      <c r="DQ920" s="30"/>
      <c r="DR920" s="30"/>
      <c r="DS920" s="30"/>
      <c r="DT920" s="30"/>
      <c r="DU920" s="30"/>
      <c r="DV920" s="30"/>
      <c r="DW920" s="30"/>
      <c r="DX920" s="30"/>
      <c r="DY920" s="30"/>
      <c r="DZ920" s="30"/>
      <c r="EA920" s="30"/>
      <c r="EB920" s="30"/>
      <c r="EC920" s="30"/>
      <c r="ED920" s="30"/>
      <c r="EE920" s="30"/>
      <c r="EF920" s="30"/>
      <c r="EG920" s="30"/>
      <c r="EH920" s="30"/>
    </row>
    <row r="921" spans="1:138" ht="14.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30"/>
      <c r="BQ921" s="30"/>
      <c r="BR921" s="30"/>
      <c r="BS921" s="30"/>
      <c r="BT921" s="30"/>
      <c r="BU921" s="30"/>
      <c r="BV921" s="30"/>
      <c r="BW921" s="30"/>
      <c r="BX921" s="30"/>
      <c r="BY921" s="30"/>
      <c r="BZ921" s="30"/>
      <c r="CA921" s="30"/>
      <c r="CB921" s="30"/>
      <c r="CC921" s="30"/>
      <c r="CD921" s="30"/>
      <c r="CE921" s="30"/>
      <c r="CF921" s="30"/>
      <c r="CG921" s="30"/>
      <c r="CH921" s="30"/>
      <c r="CI921" s="30"/>
      <c r="CJ921" s="30"/>
      <c r="CK921" s="30"/>
      <c r="CL921" s="30"/>
      <c r="CM921" s="30"/>
      <c r="CN921" s="30"/>
      <c r="CO921" s="30"/>
      <c r="CP921" s="30"/>
      <c r="CQ921" s="30"/>
      <c r="CR921" s="30"/>
      <c r="CS921" s="30"/>
      <c r="CT921" s="30"/>
      <c r="CU921" s="30"/>
      <c r="CV921" s="30"/>
      <c r="CW921" s="30"/>
      <c r="CX921" s="30"/>
      <c r="CY921" s="30"/>
      <c r="CZ921" s="30"/>
      <c r="DA921" s="30"/>
      <c r="DB921" s="30"/>
      <c r="DC921" s="30"/>
      <c r="DD921" s="30"/>
      <c r="DE921" s="30"/>
      <c r="DF921" s="30"/>
      <c r="DG921" s="30"/>
      <c r="DH921" s="30"/>
      <c r="DI921" s="30"/>
      <c r="DJ921" s="30"/>
      <c r="DK921" s="30"/>
      <c r="DL921" s="30"/>
      <c r="DM921" s="30"/>
      <c r="DN921" s="30"/>
      <c r="DO921" s="30"/>
      <c r="DP921" s="30"/>
      <c r="DQ921" s="30"/>
      <c r="DR921" s="30"/>
      <c r="DS921" s="30"/>
      <c r="DT921" s="30"/>
      <c r="DU921" s="30"/>
      <c r="DV921" s="30"/>
      <c r="DW921" s="30"/>
      <c r="DX921" s="30"/>
      <c r="DY921" s="30"/>
      <c r="DZ921" s="30"/>
      <c r="EA921" s="30"/>
      <c r="EB921" s="30"/>
      <c r="EC921" s="30"/>
      <c r="ED921" s="30"/>
      <c r="EE921" s="30"/>
      <c r="EF921" s="30"/>
      <c r="EG921" s="30"/>
      <c r="EH921" s="30"/>
    </row>
    <row r="922" spans="1:138" ht="14.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30"/>
      <c r="BQ922" s="30"/>
      <c r="BR922" s="30"/>
      <c r="BS922" s="30"/>
      <c r="BT922" s="30"/>
      <c r="BU922" s="30"/>
      <c r="BV922" s="30"/>
      <c r="BW922" s="30"/>
      <c r="BX922" s="30"/>
      <c r="BY922" s="30"/>
      <c r="BZ922" s="30"/>
      <c r="CA922" s="30"/>
      <c r="CB922" s="30"/>
      <c r="CC922" s="30"/>
      <c r="CD922" s="30"/>
      <c r="CE922" s="30"/>
      <c r="CF922" s="30"/>
      <c r="CG922" s="30"/>
      <c r="CH922" s="30"/>
      <c r="CI922" s="30"/>
      <c r="CJ922" s="30"/>
      <c r="CK922" s="30"/>
      <c r="CL922" s="30"/>
      <c r="CM922" s="30"/>
      <c r="CN922" s="30"/>
      <c r="CO922" s="30"/>
      <c r="CP922" s="30"/>
      <c r="CQ922" s="30"/>
      <c r="CR922" s="30"/>
      <c r="CS922" s="30"/>
      <c r="CT922" s="30"/>
      <c r="CU922" s="30"/>
      <c r="CV922" s="30"/>
      <c r="CW922" s="30"/>
      <c r="CX922" s="30"/>
      <c r="CY922" s="30"/>
      <c r="CZ922" s="30"/>
      <c r="DA922" s="30"/>
      <c r="DB922" s="30"/>
      <c r="DC922" s="30"/>
      <c r="DD922" s="30"/>
      <c r="DE922" s="30"/>
      <c r="DF922" s="30"/>
      <c r="DG922" s="30"/>
      <c r="DH922" s="30"/>
      <c r="DI922" s="30"/>
      <c r="DJ922" s="30"/>
      <c r="DK922" s="30"/>
      <c r="DL922" s="30"/>
      <c r="DM922" s="30"/>
      <c r="DN922" s="30"/>
      <c r="DO922" s="30"/>
      <c r="DP922" s="30"/>
      <c r="DQ922" s="30"/>
      <c r="DR922" s="30"/>
      <c r="DS922" s="30"/>
      <c r="DT922" s="30"/>
      <c r="DU922" s="30"/>
      <c r="DV922" s="30"/>
      <c r="DW922" s="30"/>
      <c r="DX922" s="30"/>
      <c r="DY922" s="30"/>
      <c r="DZ922" s="30"/>
      <c r="EA922" s="30"/>
      <c r="EB922" s="30"/>
      <c r="EC922" s="30"/>
      <c r="ED922" s="30"/>
      <c r="EE922" s="30"/>
      <c r="EF922" s="30"/>
      <c r="EG922" s="30"/>
      <c r="EH922" s="30"/>
    </row>
    <row r="923" spans="1:138" ht="14.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30"/>
      <c r="BQ923" s="30"/>
      <c r="BR923" s="30"/>
      <c r="BS923" s="30"/>
      <c r="BT923" s="30"/>
      <c r="BU923" s="30"/>
      <c r="BV923" s="30"/>
      <c r="BW923" s="30"/>
      <c r="BX923" s="30"/>
      <c r="BY923" s="30"/>
      <c r="BZ923" s="30"/>
      <c r="CA923" s="30"/>
      <c r="CB923" s="30"/>
      <c r="CC923" s="30"/>
      <c r="CD923" s="30"/>
      <c r="CE923" s="30"/>
      <c r="CF923" s="30"/>
      <c r="CG923" s="30"/>
      <c r="CH923" s="30"/>
      <c r="CI923" s="30"/>
      <c r="CJ923" s="30"/>
      <c r="CK923" s="30"/>
      <c r="CL923" s="30"/>
      <c r="CM923" s="30"/>
      <c r="CN923" s="30"/>
      <c r="CO923" s="30"/>
      <c r="CP923" s="30"/>
      <c r="CQ923" s="30"/>
      <c r="CR923" s="30"/>
      <c r="CS923" s="30"/>
      <c r="CT923" s="30"/>
      <c r="CU923" s="30"/>
      <c r="CV923" s="30"/>
      <c r="CW923" s="30"/>
      <c r="CX923" s="30"/>
      <c r="CY923" s="30"/>
      <c r="CZ923" s="30"/>
      <c r="DA923" s="30"/>
      <c r="DB923" s="30"/>
      <c r="DC923" s="30"/>
      <c r="DD923" s="30"/>
      <c r="DE923" s="30"/>
      <c r="DF923" s="30"/>
      <c r="DG923" s="30"/>
      <c r="DH923" s="30"/>
      <c r="DI923" s="30"/>
      <c r="DJ923" s="30"/>
      <c r="DK923" s="30"/>
      <c r="DL923" s="30"/>
      <c r="DM923" s="30"/>
      <c r="DN923" s="30"/>
      <c r="DO923" s="30"/>
      <c r="DP923" s="30"/>
      <c r="DQ923" s="30"/>
      <c r="DR923" s="30"/>
      <c r="DS923" s="30"/>
      <c r="DT923" s="30"/>
      <c r="DU923" s="30"/>
      <c r="DV923" s="30"/>
      <c r="DW923" s="30"/>
      <c r="DX923" s="30"/>
      <c r="DY923" s="30"/>
      <c r="DZ923" s="30"/>
      <c r="EA923" s="30"/>
      <c r="EB923" s="30"/>
      <c r="EC923" s="30"/>
      <c r="ED923" s="30"/>
      <c r="EE923" s="30"/>
      <c r="EF923" s="30"/>
      <c r="EG923" s="30"/>
      <c r="EH923" s="30"/>
    </row>
    <row r="924" spans="1:138" ht="14.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30"/>
      <c r="BQ924" s="30"/>
      <c r="BR924" s="30"/>
      <c r="BS924" s="30"/>
      <c r="BT924" s="30"/>
      <c r="BU924" s="30"/>
      <c r="BV924" s="30"/>
      <c r="BW924" s="30"/>
      <c r="BX924" s="30"/>
      <c r="BY924" s="30"/>
      <c r="BZ924" s="30"/>
      <c r="CA924" s="30"/>
      <c r="CB924" s="30"/>
      <c r="CC924" s="30"/>
      <c r="CD924" s="30"/>
      <c r="CE924" s="30"/>
      <c r="CF924" s="30"/>
      <c r="CG924" s="30"/>
      <c r="CH924" s="30"/>
      <c r="CI924" s="30"/>
      <c r="CJ924" s="30"/>
      <c r="CK924" s="30"/>
      <c r="CL924" s="30"/>
      <c r="CM924" s="30"/>
      <c r="CN924" s="30"/>
      <c r="CO924" s="30"/>
      <c r="CP924" s="30"/>
      <c r="CQ924" s="30"/>
      <c r="CR924" s="30"/>
      <c r="CS924" s="30"/>
      <c r="CT924" s="30"/>
      <c r="CU924" s="30"/>
      <c r="CV924" s="30"/>
      <c r="CW924" s="30"/>
      <c r="CX924" s="30"/>
      <c r="CY924" s="30"/>
      <c r="CZ924" s="30"/>
      <c r="DA924" s="30"/>
      <c r="DB924" s="30"/>
      <c r="DC924" s="30"/>
      <c r="DD924" s="30"/>
      <c r="DE924" s="30"/>
      <c r="DF924" s="30"/>
      <c r="DG924" s="30"/>
      <c r="DH924" s="30"/>
      <c r="DI924" s="30"/>
      <c r="DJ924" s="30"/>
      <c r="DK924" s="30"/>
      <c r="DL924" s="30"/>
      <c r="DM924" s="30"/>
      <c r="DN924" s="30"/>
      <c r="DO924" s="30"/>
      <c r="DP924" s="30"/>
      <c r="DQ924" s="30"/>
      <c r="DR924" s="30"/>
      <c r="DS924" s="30"/>
      <c r="DT924" s="30"/>
      <c r="DU924" s="30"/>
      <c r="DV924" s="30"/>
      <c r="DW924" s="30"/>
      <c r="DX924" s="30"/>
      <c r="DY924" s="30"/>
      <c r="DZ924" s="30"/>
      <c r="EA924" s="30"/>
      <c r="EB924" s="30"/>
      <c r="EC924" s="30"/>
      <c r="ED924" s="30"/>
      <c r="EE924" s="30"/>
      <c r="EF924" s="30"/>
      <c r="EG924" s="30"/>
      <c r="EH924" s="30"/>
    </row>
    <row r="925" spans="1:138" ht="14.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30"/>
      <c r="BQ925" s="30"/>
      <c r="BR925" s="30"/>
      <c r="BS925" s="30"/>
      <c r="BT925" s="30"/>
      <c r="BU925" s="30"/>
      <c r="BV925" s="30"/>
      <c r="BW925" s="30"/>
      <c r="BX925" s="30"/>
      <c r="BY925" s="30"/>
      <c r="BZ925" s="30"/>
      <c r="CA925" s="30"/>
      <c r="CB925" s="30"/>
      <c r="CC925" s="30"/>
      <c r="CD925" s="30"/>
      <c r="CE925" s="30"/>
      <c r="CF925" s="30"/>
      <c r="CG925" s="30"/>
      <c r="CH925" s="30"/>
      <c r="CI925" s="30"/>
      <c r="CJ925" s="30"/>
      <c r="CK925" s="30"/>
      <c r="CL925" s="30"/>
      <c r="CM925" s="30"/>
      <c r="CN925" s="30"/>
      <c r="CO925" s="30"/>
      <c r="CP925" s="30"/>
      <c r="CQ925" s="30"/>
      <c r="CR925" s="30"/>
      <c r="CS925" s="30"/>
      <c r="CT925" s="30"/>
      <c r="CU925" s="30"/>
      <c r="CV925" s="30"/>
      <c r="CW925" s="30"/>
      <c r="CX925" s="30"/>
      <c r="CY925" s="30"/>
      <c r="CZ925" s="30"/>
      <c r="DA925" s="30"/>
      <c r="DB925" s="30"/>
      <c r="DC925" s="30"/>
      <c r="DD925" s="30"/>
      <c r="DE925" s="30"/>
      <c r="DF925" s="30"/>
      <c r="DG925" s="30"/>
      <c r="DH925" s="30"/>
      <c r="DI925" s="30"/>
      <c r="DJ925" s="30"/>
      <c r="DK925" s="30"/>
      <c r="DL925" s="30"/>
      <c r="DM925" s="30"/>
      <c r="DN925" s="30"/>
      <c r="DO925" s="30"/>
      <c r="DP925" s="30"/>
      <c r="DQ925" s="30"/>
      <c r="DR925" s="30"/>
      <c r="DS925" s="30"/>
      <c r="DT925" s="30"/>
      <c r="DU925" s="30"/>
      <c r="DV925" s="30"/>
      <c r="DW925" s="30"/>
      <c r="DX925" s="30"/>
      <c r="DY925" s="30"/>
      <c r="DZ925" s="30"/>
      <c r="EA925" s="30"/>
      <c r="EB925" s="30"/>
      <c r="EC925" s="30"/>
      <c r="ED925" s="30"/>
      <c r="EE925" s="30"/>
      <c r="EF925" s="30"/>
      <c r="EG925" s="30"/>
      <c r="EH925" s="30"/>
    </row>
    <row r="926" spans="1:138" ht="14.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30"/>
      <c r="BQ926" s="30"/>
      <c r="BR926" s="30"/>
      <c r="BS926" s="30"/>
      <c r="BT926" s="30"/>
      <c r="BU926" s="30"/>
      <c r="BV926" s="30"/>
      <c r="BW926" s="30"/>
      <c r="BX926" s="30"/>
      <c r="BY926" s="30"/>
      <c r="BZ926" s="30"/>
      <c r="CA926" s="30"/>
      <c r="CB926" s="30"/>
      <c r="CC926" s="30"/>
      <c r="CD926" s="30"/>
      <c r="CE926" s="30"/>
      <c r="CF926" s="30"/>
      <c r="CG926" s="30"/>
      <c r="CH926" s="30"/>
      <c r="CI926" s="30"/>
      <c r="CJ926" s="30"/>
      <c r="CK926" s="30"/>
      <c r="CL926" s="30"/>
      <c r="CM926" s="30"/>
      <c r="CN926" s="30"/>
      <c r="CO926" s="30"/>
      <c r="CP926" s="30"/>
      <c r="CQ926" s="30"/>
      <c r="CR926" s="30"/>
      <c r="CS926" s="30"/>
      <c r="CT926" s="30"/>
      <c r="CU926" s="30"/>
      <c r="CV926" s="30"/>
      <c r="CW926" s="30"/>
      <c r="CX926" s="30"/>
      <c r="CY926" s="30"/>
      <c r="CZ926" s="30"/>
      <c r="DA926" s="30"/>
      <c r="DB926" s="30"/>
      <c r="DC926" s="30"/>
      <c r="DD926" s="30"/>
      <c r="DE926" s="30"/>
      <c r="DF926" s="30"/>
      <c r="DG926" s="30"/>
      <c r="DH926" s="30"/>
      <c r="DI926" s="30"/>
      <c r="DJ926" s="30"/>
      <c r="DK926" s="30"/>
      <c r="DL926" s="30"/>
      <c r="DM926" s="30"/>
      <c r="DN926" s="30"/>
      <c r="DO926" s="30"/>
      <c r="DP926" s="30"/>
      <c r="DQ926" s="30"/>
      <c r="DR926" s="30"/>
      <c r="DS926" s="30"/>
      <c r="DT926" s="30"/>
      <c r="DU926" s="30"/>
      <c r="DV926" s="30"/>
      <c r="DW926" s="30"/>
      <c r="DX926" s="30"/>
      <c r="DY926" s="30"/>
      <c r="DZ926" s="30"/>
      <c r="EA926" s="30"/>
      <c r="EB926" s="30"/>
      <c r="EC926" s="30"/>
      <c r="ED926" s="30"/>
      <c r="EE926" s="30"/>
      <c r="EF926" s="30"/>
      <c r="EG926" s="30"/>
      <c r="EH926" s="30"/>
    </row>
    <row r="927" spans="1:138" ht="14.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30"/>
      <c r="BQ927" s="30"/>
      <c r="BR927" s="30"/>
      <c r="BS927" s="30"/>
      <c r="BT927" s="30"/>
      <c r="BU927" s="30"/>
      <c r="BV927" s="30"/>
      <c r="BW927" s="30"/>
      <c r="BX927" s="30"/>
      <c r="BY927" s="30"/>
      <c r="BZ927" s="30"/>
      <c r="CA927" s="30"/>
      <c r="CB927" s="30"/>
      <c r="CC927" s="30"/>
      <c r="CD927" s="30"/>
      <c r="CE927" s="30"/>
      <c r="CF927" s="30"/>
      <c r="CG927" s="30"/>
      <c r="CH927" s="30"/>
      <c r="CI927" s="30"/>
      <c r="CJ927" s="30"/>
      <c r="CK927" s="30"/>
      <c r="CL927" s="30"/>
      <c r="CM927" s="30"/>
      <c r="CN927" s="30"/>
      <c r="CO927" s="30"/>
      <c r="CP927" s="30"/>
      <c r="CQ927" s="30"/>
      <c r="CR927" s="30"/>
      <c r="CS927" s="30"/>
      <c r="CT927" s="30"/>
      <c r="CU927" s="30"/>
      <c r="CV927" s="30"/>
      <c r="CW927" s="30"/>
      <c r="CX927" s="30"/>
      <c r="CY927" s="30"/>
      <c r="CZ927" s="30"/>
      <c r="DA927" s="30"/>
      <c r="DB927" s="30"/>
      <c r="DC927" s="30"/>
      <c r="DD927" s="30"/>
      <c r="DE927" s="30"/>
      <c r="DF927" s="30"/>
      <c r="DG927" s="30"/>
      <c r="DH927" s="30"/>
      <c r="DI927" s="30"/>
      <c r="DJ927" s="30"/>
      <c r="DK927" s="30"/>
      <c r="DL927" s="30"/>
      <c r="DM927" s="30"/>
      <c r="DN927" s="30"/>
      <c r="DO927" s="30"/>
      <c r="DP927" s="30"/>
      <c r="DQ927" s="30"/>
      <c r="DR927" s="30"/>
      <c r="DS927" s="30"/>
      <c r="DT927" s="30"/>
      <c r="DU927" s="30"/>
      <c r="DV927" s="30"/>
      <c r="DW927" s="30"/>
      <c r="DX927" s="30"/>
      <c r="DY927" s="30"/>
      <c r="DZ927" s="30"/>
      <c r="EA927" s="30"/>
      <c r="EB927" s="30"/>
      <c r="EC927" s="30"/>
      <c r="ED927" s="30"/>
      <c r="EE927" s="30"/>
      <c r="EF927" s="30"/>
      <c r="EG927" s="30"/>
      <c r="EH927" s="30"/>
    </row>
    <row r="928" spans="1:138" ht="14.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30"/>
      <c r="BQ928" s="30"/>
      <c r="BR928" s="30"/>
      <c r="BS928" s="30"/>
      <c r="BT928" s="30"/>
      <c r="BU928" s="30"/>
      <c r="BV928" s="30"/>
      <c r="BW928" s="30"/>
      <c r="BX928" s="30"/>
      <c r="BY928" s="30"/>
      <c r="BZ928" s="30"/>
      <c r="CA928" s="30"/>
      <c r="CB928" s="30"/>
      <c r="CC928" s="30"/>
      <c r="CD928" s="30"/>
      <c r="CE928" s="30"/>
      <c r="CF928" s="30"/>
      <c r="CG928" s="30"/>
      <c r="CH928" s="30"/>
      <c r="CI928" s="30"/>
      <c r="CJ928" s="30"/>
      <c r="CK928" s="30"/>
      <c r="CL928" s="30"/>
      <c r="CM928" s="30"/>
      <c r="CN928" s="30"/>
      <c r="CO928" s="30"/>
      <c r="CP928" s="30"/>
      <c r="CQ928" s="30"/>
      <c r="CR928" s="30"/>
      <c r="CS928" s="30"/>
      <c r="CT928" s="30"/>
      <c r="CU928" s="30"/>
      <c r="CV928" s="30"/>
      <c r="CW928" s="30"/>
      <c r="CX928" s="30"/>
      <c r="CY928" s="30"/>
      <c r="CZ928" s="30"/>
      <c r="DA928" s="30"/>
      <c r="DB928" s="30"/>
      <c r="DC928" s="30"/>
      <c r="DD928" s="30"/>
      <c r="DE928" s="30"/>
      <c r="DF928" s="30"/>
      <c r="DG928" s="30"/>
      <c r="DH928" s="30"/>
      <c r="DI928" s="30"/>
      <c r="DJ928" s="30"/>
      <c r="DK928" s="30"/>
      <c r="DL928" s="30"/>
      <c r="DM928" s="30"/>
      <c r="DN928" s="30"/>
      <c r="DO928" s="30"/>
      <c r="DP928" s="30"/>
      <c r="DQ928" s="30"/>
      <c r="DR928" s="30"/>
      <c r="DS928" s="30"/>
      <c r="DT928" s="30"/>
      <c r="DU928" s="30"/>
      <c r="DV928" s="30"/>
      <c r="DW928" s="30"/>
      <c r="DX928" s="30"/>
      <c r="DY928" s="30"/>
      <c r="DZ928" s="30"/>
      <c r="EA928" s="30"/>
      <c r="EB928" s="30"/>
      <c r="EC928" s="30"/>
      <c r="ED928" s="30"/>
      <c r="EE928" s="30"/>
      <c r="EF928" s="30"/>
      <c r="EG928" s="30"/>
      <c r="EH928" s="30"/>
    </row>
    <row r="929" spans="1:138" ht="14.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30"/>
      <c r="BQ929" s="30"/>
      <c r="BR929" s="30"/>
      <c r="BS929" s="30"/>
      <c r="BT929" s="30"/>
      <c r="BU929" s="30"/>
      <c r="BV929" s="30"/>
      <c r="BW929" s="30"/>
      <c r="BX929" s="30"/>
      <c r="BY929" s="30"/>
      <c r="BZ929" s="30"/>
      <c r="CA929" s="30"/>
      <c r="CB929" s="30"/>
      <c r="CC929" s="30"/>
      <c r="CD929" s="30"/>
      <c r="CE929" s="30"/>
      <c r="CF929" s="30"/>
      <c r="CG929" s="30"/>
      <c r="CH929" s="30"/>
      <c r="CI929" s="30"/>
      <c r="CJ929" s="30"/>
      <c r="CK929" s="30"/>
      <c r="CL929" s="30"/>
      <c r="CM929" s="30"/>
      <c r="CN929" s="30"/>
      <c r="CO929" s="30"/>
      <c r="CP929" s="30"/>
      <c r="CQ929" s="30"/>
      <c r="CR929" s="30"/>
      <c r="CS929" s="30"/>
      <c r="CT929" s="30"/>
      <c r="CU929" s="30"/>
      <c r="CV929" s="30"/>
      <c r="CW929" s="30"/>
      <c r="CX929" s="30"/>
      <c r="CY929" s="30"/>
      <c r="CZ929" s="30"/>
      <c r="DA929" s="30"/>
      <c r="DB929" s="30"/>
      <c r="DC929" s="30"/>
      <c r="DD929" s="30"/>
      <c r="DE929" s="30"/>
      <c r="DF929" s="30"/>
      <c r="DG929" s="30"/>
      <c r="DH929" s="30"/>
      <c r="DI929" s="30"/>
      <c r="DJ929" s="30"/>
      <c r="DK929" s="30"/>
      <c r="DL929" s="30"/>
      <c r="DM929" s="30"/>
      <c r="DN929" s="30"/>
      <c r="DO929" s="30"/>
      <c r="DP929" s="30"/>
      <c r="DQ929" s="30"/>
      <c r="DR929" s="30"/>
      <c r="DS929" s="30"/>
      <c r="DT929" s="30"/>
      <c r="DU929" s="30"/>
      <c r="DV929" s="30"/>
      <c r="DW929" s="30"/>
      <c r="DX929" s="30"/>
      <c r="DY929" s="30"/>
      <c r="DZ929" s="30"/>
      <c r="EA929" s="30"/>
      <c r="EB929" s="30"/>
      <c r="EC929" s="30"/>
      <c r="ED929" s="30"/>
      <c r="EE929" s="30"/>
      <c r="EF929" s="30"/>
      <c r="EG929" s="30"/>
      <c r="EH929" s="30"/>
    </row>
    <row r="930" spans="1:138" ht="14.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30"/>
      <c r="BQ930" s="30"/>
      <c r="BR930" s="30"/>
      <c r="BS930" s="30"/>
      <c r="BT930" s="30"/>
      <c r="BU930" s="30"/>
      <c r="BV930" s="30"/>
      <c r="BW930" s="30"/>
      <c r="BX930" s="30"/>
      <c r="BY930" s="30"/>
      <c r="BZ930" s="30"/>
      <c r="CA930" s="30"/>
      <c r="CB930" s="30"/>
      <c r="CC930" s="30"/>
      <c r="CD930" s="30"/>
      <c r="CE930" s="30"/>
      <c r="CF930" s="30"/>
      <c r="CG930" s="30"/>
      <c r="CH930" s="30"/>
      <c r="CI930" s="30"/>
      <c r="CJ930" s="30"/>
      <c r="CK930" s="30"/>
      <c r="CL930" s="30"/>
      <c r="CM930" s="30"/>
      <c r="CN930" s="30"/>
      <c r="CO930" s="30"/>
      <c r="CP930" s="30"/>
      <c r="CQ930" s="30"/>
      <c r="CR930" s="30"/>
      <c r="CS930" s="30"/>
      <c r="CT930" s="30"/>
      <c r="CU930" s="30"/>
      <c r="CV930" s="30"/>
      <c r="CW930" s="30"/>
      <c r="CX930" s="30"/>
      <c r="CY930" s="30"/>
      <c r="CZ930" s="30"/>
      <c r="DA930" s="30"/>
      <c r="DB930" s="30"/>
      <c r="DC930" s="30"/>
      <c r="DD930" s="30"/>
      <c r="DE930" s="30"/>
      <c r="DF930" s="30"/>
      <c r="DG930" s="30"/>
      <c r="DH930" s="30"/>
      <c r="DI930" s="30"/>
      <c r="DJ930" s="30"/>
      <c r="DK930" s="30"/>
      <c r="DL930" s="30"/>
      <c r="DM930" s="30"/>
      <c r="DN930" s="30"/>
      <c r="DO930" s="30"/>
      <c r="DP930" s="30"/>
      <c r="DQ930" s="30"/>
      <c r="DR930" s="30"/>
      <c r="DS930" s="30"/>
      <c r="DT930" s="30"/>
      <c r="DU930" s="30"/>
      <c r="DV930" s="30"/>
      <c r="DW930" s="30"/>
      <c r="DX930" s="30"/>
      <c r="DY930" s="30"/>
      <c r="DZ930" s="30"/>
      <c r="EA930" s="30"/>
      <c r="EB930" s="30"/>
      <c r="EC930" s="30"/>
      <c r="ED930" s="30"/>
      <c r="EE930" s="30"/>
      <c r="EF930" s="30"/>
      <c r="EG930" s="30"/>
      <c r="EH930" s="30"/>
    </row>
    <row r="931" spans="1:138" ht="14.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30"/>
      <c r="BQ931" s="30"/>
      <c r="BR931" s="30"/>
      <c r="BS931" s="30"/>
      <c r="BT931" s="30"/>
      <c r="BU931" s="30"/>
      <c r="BV931" s="30"/>
      <c r="BW931" s="30"/>
      <c r="BX931" s="30"/>
      <c r="BY931" s="30"/>
      <c r="BZ931" s="30"/>
      <c r="CA931" s="30"/>
      <c r="CB931" s="30"/>
      <c r="CC931" s="30"/>
      <c r="CD931" s="30"/>
      <c r="CE931" s="30"/>
      <c r="CF931" s="30"/>
      <c r="CG931" s="30"/>
      <c r="CH931" s="30"/>
      <c r="CI931" s="30"/>
      <c r="CJ931" s="30"/>
      <c r="CK931" s="30"/>
      <c r="CL931" s="30"/>
      <c r="CM931" s="30"/>
      <c r="CN931" s="30"/>
      <c r="CO931" s="30"/>
      <c r="CP931" s="30"/>
      <c r="CQ931" s="30"/>
      <c r="CR931" s="30"/>
      <c r="CS931" s="30"/>
      <c r="CT931" s="30"/>
      <c r="CU931" s="30"/>
      <c r="CV931" s="30"/>
      <c r="CW931" s="30"/>
      <c r="CX931" s="30"/>
      <c r="CY931" s="30"/>
      <c r="CZ931" s="30"/>
      <c r="DA931" s="30"/>
      <c r="DB931" s="30"/>
      <c r="DC931" s="30"/>
      <c r="DD931" s="30"/>
      <c r="DE931" s="30"/>
      <c r="DF931" s="30"/>
      <c r="DG931" s="30"/>
      <c r="DH931" s="30"/>
      <c r="DI931" s="30"/>
      <c r="DJ931" s="30"/>
      <c r="DK931" s="30"/>
      <c r="DL931" s="30"/>
      <c r="DM931" s="30"/>
      <c r="DN931" s="30"/>
      <c r="DO931" s="30"/>
      <c r="DP931" s="30"/>
      <c r="DQ931" s="30"/>
      <c r="DR931" s="30"/>
      <c r="DS931" s="30"/>
      <c r="DT931" s="30"/>
      <c r="DU931" s="30"/>
      <c r="DV931" s="30"/>
      <c r="DW931" s="30"/>
      <c r="DX931" s="30"/>
      <c r="DY931" s="30"/>
      <c r="DZ931" s="30"/>
      <c r="EA931" s="30"/>
      <c r="EB931" s="30"/>
      <c r="EC931" s="30"/>
      <c r="ED931" s="30"/>
      <c r="EE931" s="30"/>
      <c r="EF931" s="30"/>
      <c r="EG931" s="30"/>
      <c r="EH931" s="30"/>
    </row>
    <row r="932" spans="1:138" ht="14.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30"/>
      <c r="BQ932" s="30"/>
      <c r="BR932" s="30"/>
      <c r="BS932" s="30"/>
      <c r="BT932" s="30"/>
      <c r="BU932" s="30"/>
      <c r="BV932" s="30"/>
      <c r="BW932" s="30"/>
      <c r="BX932" s="30"/>
      <c r="BY932" s="30"/>
      <c r="BZ932" s="30"/>
      <c r="CA932" s="30"/>
      <c r="CB932" s="30"/>
      <c r="CC932" s="30"/>
      <c r="CD932" s="30"/>
      <c r="CE932" s="30"/>
      <c r="CF932" s="30"/>
      <c r="CG932" s="30"/>
      <c r="CH932" s="30"/>
      <c r="CI932" s="30"/>
      <c r="CJ932" s="30"/>
      <c r="CK932" s="30"/>
      <c r="CL932" s="30"/>
      <c r="CM932" s="30"/>
      <c r="CN932" s="30"/>
      <c r="CO932" s="30"/>
      <c r="CP932" s="30"/>
      <c r="CQ932" s="30"/>
      <c r="CR932" s="30"/>
      <c r="CS932" s="30"/>
      <c r="CT932" s="30"/>
      <c r="CU932" s="30"/>
      <c r="CV932" s="30"/>
      <c r="CW932" s="30"/>
      <c r="CX932" s="30"/>
      <c r="CY932" s="30"/>
      <c r="CZ932" s="30"/>
      <c r="DA932" s="30"/>
      <c r="DB932" s="30"/>
      <c r="DC932" s="30"/>
      <c r="DD932" s="30"/>
      <c r="DE932" s="30"/>
      <c r="DF932" s="30"/>
      <c r="DG932" s="30"/>
      <c r="DH932" s="30"/>
      <c r="DI932" s="30"/>
      <c r="DJ932" s="30"/>
      <c r="DK932" s="30"/>
      <c r="DL932" s="30"/>
      <c r="DM932" s="30"/>
      <c r="DN932" s="30"/>
      <c r="DO932" s="30"/>
      <c r="DP932" s="30"/>
      <c r="DQ932" s="30"/>
      <c r="DR932" s="30"/>
      <c r="DS932" s="30"/>
      <c r="DT932" s="30"/>
      <c r="DU932" s="30"/>
      <c r="DV932" s="30"/>
      <c r="DW932" s="30"/>
      <c r="DX932" s="30"/>
      <c r="DY932" s="30"/>
      <c r="DZ932" s="30"/>
      <c r="EA932" s="30"/>
      <c r="EB932" s="30"/>
      <c r="EC932" s="30"/>
      <c r="ED932" s="30"/>
      <c r="EE932" s="30"/>
      <c r="EF932" s="30"/>
      <c r="EG932" s="30"/>
      <c r="EH932" s="30"/>
    </row>
    <row r="933" spans="1:138" ht="14.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30"/>
      <c r="BQ933" s="30"/>
      <c r="BR933" s="30"/>
      <c r="BS933" s="30"/>
      <c r="BT933" s="30"/>
      <c r="BU933" s="30"/>
      <c r="BV933" s="30"/>
      <c r="BW933" s="30"/>
      <c r="BX933" s="30"/>
      <c r="BY933" s="30"/>
      <c r="BZ933" s="30"/>
      <c r="CA933" s="30"/>
      <c r="CB933" s="30"/>
      <c r="CC933" s="30"/>
      <c r="CD933" s="30"/>
      <c r="CE933" s="30"/>
      <c r="CF933" s="30"/>
      <c r="CG933" s="30"/>
      <c r="CH933" s="30"/>
      <c r="CI933" s="30"/>
      <c r="CJ933" s="30"/>
      <c r="CK933" s="30"/>
      <c r="CL933" s="30"/>
      <c r="CM933" s="30"/>
      <c r="CN933" s="30"/>
      <c r="CO933" s="30"/>
      <c r="CP933" s="30"/>
      <c r="CQ933" s="30"/>
      <c r="CR933" s="30"/>
      <c r="CS933" s="30"/>
      <c r="CT933" s="30"/>
      <c r="CU933" s="30"/>
      <c r="CV933" s="30"/>
      <c r="CW933" s="30"/>
      <c r="CX933" s="30"/>
      <c r="CY933" s="30"/>
      <c r="CZ933" s="30"/>
      <c r="DA933" s="30"/>
      <c r="DB933" s="30"/>
      <c r="DC933" s="30"/>
      <c r="DD933" s="30"/>
      <c r="DE933" s="30"/>
      <c r="DF933" s="30"/>
      <c r="DG933" s="30"/>
      <c r="DH933" s="30"/>
      <c r="DI933" s="30"/>
      <c r="DJ933" s="30"/>
      <c r="DK933" s="30"/>
      <c r="DL933" s="30"/>
      <c r="DM933" s="30"/>
      <c r="DN933" s="30"/>
      <c r="DO933" s="30"/>
      <c r="DP933" s="30"/>
      <c r="DQ933" s="30"/>
      <c r="DR933" s="30"/>
      <c r="DS933" s="30"/>
      <c r="DT933" s="30"/>
      <c r="DU933" s="30"/>
      <c r="DV933" s="30"/>
      <c r="DW933" s="30"/>
      <c r="DX933" s="30"/>
      <c r="DY933" s="30"/>
      <c r="DZ933" s="30"/>
      <c r="EA933" s="30"/>
      <c r="EB933" s="30"/>
      <c r="EC933" s="30"/>
      <c r="ED933" s="30"/>
      <c r="EE933" s="30"/>
      <c r="EF933" s="30"/>
      <c r="EG933" s="30"/>
      <c r="EH933" s="30"/>
    </row>
    <row r="934" spans="1:138" ht="14.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30"/>
      <c r="BQ934" s="30"/>
      <c r="BR934" s="30"/>
      <c r="BS934" s="30"/>
      <c r="BT934" s="30"/>
      <c r="BU934" s="30"/>
      <c r="BV934" s="30"/>
      <c r="BW934" s="30"/>
      <c r="BX934" s="30"/>
      <c r="BY934" s="30"/>
      <c r="BZ934" s="30"/>
      <c r="CA934" s="30"/>
      <c r="CB934" s="30"/>
      <c r="CC934" s="30"/>
      <c r="CD934" s="30"/>
      <c r="CE934" s="30"/>
      <c r="CF934" s="30"/>
      <c r="CG934" s="30"/>
      <c r="CH934" s="30"/>
      <c r="CI934" s="30"/>
      <c r="CJ934" s="30"/>
      <c r="CK934" s="30"/>
      <c r="CL934" s="30"/>
      <c r="CM934" s="30"/>
      <c r="CN934" s="30"/>
      <c r="CO934" s="30"/>
      <c r="CP934" s="30"/>
      <c r="CQ934" s="30"/>
      <c r="CR934" s="30"/>
      <c r="CS934" s="30"/>
      <c r="CT934" s="30"/>
      <c r="CU934" s="30"/>
      <c r="CV934" s="30"/>
      <c r="CW934" s="30"/>
      <c r="CX934" s="30"/>
      <c r="CY934" s="30"/>
      <c r="CZ934" s="30"/>
      <c r="DA934" s="30"/>
      <c r="DB934" s="30"/>
      <c r="DC934" s="30"/>
      <c r="DD934" s="30"/>
      <c r="DE934" s="30"/>
      <c r="DF934" s="30"/>
      <c r="DG934" s="30"/>
      <c r="DH934" s="30"/>
      <c r="DI934" s="30"/>
      <c r="DJ934" s="30"/>
      <c r="DK934" s="30"/>
      <c r="DL934" s="30"/>
      <c r="DM934" s="30"/>
      <c r="DN934" s="30"/>
      <c r="DO934" s="30"/>
      <c r="DP934" s="30"/>
      <c r="DQ934" s="30"/>
      <c r="DR934" s="30"/>
      <c r="DS934" s="30"/>
      <c r="DT934" s="30"/>
      <c r="DU934" s="30"/>
      <c r="DV934" s="30"/>
      <c r="DW934" s="30"/>
      <c r="DX934" s="30"/>
      <c r="DY934" s="30"/>
      <c r="DZ934" s="30"/>
      <c r="EA934" s="30"/>
      <c r="EB934" s="30"/>
      <c r="EC934" s="30"/>
      <c r="ED934" s="30"/>
      <c r="EE934" s="30"/>
      <c r="EF934" s="30"/>
      <c r="EG934" s="30"/>
      <c r="EH934" s="30"/>
    </row>
    <row r="935" spans="1:138" ht="14.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30"/>
      <c r="BQ935" s="30"/>
      <c r="BR935" s="30"/>
      <c r="BS935" s="30"/>
      <c r="BT935" s="30"/>
      <c r="BU935" s="30"/>
      <c r="BV935" s="30"/>
      <c r="BW935" s="30"/>
      <c r="BX935" s="30"/>
      <c r="BY935" s="30"/>
      <c r="BZ935" s="30"/>
      <c r="CA935" s="30"/>
      <c r="CB935" s="30"/>
      <c r="CC935" s="30"/>
      <c r="CD935" s="30"/>
      <c r="CE935" s="30"/>
      <c r="CF935" s="30"/>
      <c r="CG935" s="30"/>
      <c r="CH935" s="30"/>
      <c r="CI935" s="30"/>
      <c r="CJ935" s="30"/>
      <c r="CK935" s="30"/>
      <c r="CL935" s="30"/>
      <c r="CM935" s="30"/>
      <c r="CN935" s="30"/>
      <c r="CO935" s="30"/>
      <c r="CP935" s="30"/>
      <c r="CQ935" s="30"/>
      <c r="CR935" s="30"/>
      <c r="CS935" s="30"/>
      <c r="CT935" s="30"/>
      <c r="CU935" s="30"/>
      <c r="CV935" s="30"/>
      <c r="CW935" s="30"/>
      <c r="CX935" s="30"/>
      <c r="CY935" s="30"/>
      <c r="CZ935" s="30"/>
      <c r="DA935" s="30"/>
      <c r="DB935" s="30"/>
      <c r="DC935" s="30"/>
      <c r="DD935" s="30"/>
      <c r="DE935" s="30"/>
      <c r="DF935" s="30"/>
      <c r="DG935" s="30"/>
      <c r="DH935" s="30"/>
      <c r="DI935" s="30"/>
      <c r="DJ935" s="30"/>
      <c r="DK935" s="30"/>
      <c r="DL935" s="30"/>
      <c r="DM935" s="30"/>
      <c r="DN935" s="30"/>
      <c r="DO935" s="30"/>
      <c r="DP935" s="30"/>
      <c r="DQ935" s="30"/>
      <c r="DR935" s="30"/>
      <c r="DS935" s="30"/>
      <c r="DT935" s="30"/>
      <c r="DU935" s="30"/>
      <c r="DV935" s="30"/>
      <c r="DW935" s="30"/>
      <c r="DX935" s="30"/>
      <c r="DY935" s="30"/>
      <c r="DZ935" s="30"/>
      <c r="EA935" s="30"/>
      <c r="EB935" s="30"/>
      <c r="EC935" s="30"/>
      <c r="ED935" s="30"/>
      <c r="EE935" s="30"/>
      <c r="EF935" s="30"/>
      <c r="EG935" s="30"/>
      <c r="EH935" s="30"/>
    </row>
    <row r="936" spans="1:138" ht="14.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30"/>
      <c r="BQ936" s="30"/>
      <c r="BR936" s="30"/>
      <c r="BS936" s="30"/>
      <c r="BT936" s="30"/>
      <c r="BU936" s="30"/>
      <c r="BV936" s="30"/>
      <c r="BW936" s="30"/>
      <c r="BX936" s="30"/>
      <c r="BY936" s="30"/>
      <c r="BZ936" s="30"/>
      <c r="CA936" s="30"/>
      <c r="CB936" s="30"/>
      <c r="CC936" s="30"/>
      <c r="CD936" s="30"/>
      <c r="CE936" s="30"/>
      <c r="CF936" s="30"/>
      <c r="CG936" s="30"/>
      <c r="CH936" s="30"/>
      <c r="CI936" s="30"/>
      <c r="CJ936" s="30"/>
      <c r="CK936" s="30"/>
      <c r="CL936" s="30"/>
      <c r="CM936" s="30"/>
      <c r="CN936" s="30"/>
      <c r="CO936" s="30"/>
      <c r="CP936" s="30"/>
      <c r="CQ936" s="30"/>
      <c r="CR936" s="30"/>
      <c r="CS936" s="30"/>
      <c r="CT936" s="30"/>
      <c r="CU936" s="30"/>
      <c r="CV936" s="30"/>
      <c r="CW936" s="30"/>
      <c r="CX936" s="30"/>
      <c r="CY936" s="30"/>
      <c r="CZ936" s="30"/>
      <c r="DA936" s="30"/>
      <c r="DB936" s="30"/>
      <c r="DC936" s="30"/>
      <c r="DD936" s="30"/>
      <c r="DE936" s="30"/>
      <c r="DF936" s="30"/>
      <c r="DG936" s="30"/>
      <c r="DH936" s="30"/>
      <c r="DI936" s="30"/>
      <c r="DJ936" s="30"/>
      <c r="DK936" s="30"/>
      <c r="DL936" s="30"/>
      <c r="DM936" s="30"/>
      <c r="DN936" s="30"/>
      <c r="DO936" s="30"/>
      <c r="DP936" s="30"/>
      <c r="DQ936" s="30"/>
      <c r="DR936" s="30"/>
      <c r="DS936" s="30"/>
      <c r="DT936" s="30"/>
      <c r="DU936" s="30"/>
      <c r="DV936" s="30"/>
      <c r="DW936" s="30"/>
      <c r="DX936" s="30"/>
      <c r="DY936" s="30"/>
      <c r="DZ936" s="30"/>
      <c r="EA936" s="30"/>
      <c r="EB936" s="30"/>
      <c r="EC936" s="30"/>
      <c r="ED936" s="30"/>
      <c r="EE936" s="30"/>
      <c r="EF936" s="30"/>
      <c r="EG936" s="30"/>
      <c r="EH936" s="30"/>
    </row>
    <row r="937" spans="1:138" ht="14.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30"/>
      <c r="BQ937" s="30"/>
      <c r="BR937" s="30"/>
      <c r="BS937" s="30"/>
      <c r="BT937" s="30"/>
      <c r="BU937" s="30"/>
      <c r="BV937" s="30"/>
      <c r="BW937" s="30"/>
      <c r="BX937" s="30"/>
      <c r="BY937" s="30"/>
      <c r="BZ937" s="30"/>
      <c r="CA937" s="30"/>
      <c r="CB937" s="30"/>
      <c r="CC937" s="30"/>
      <c r="CD937" s="30"/>
      <c r="CE937" s="30"/>
      <c r="CF937" s="30"/>
      <c r="CG937" s="30"/>
      <c r="CH937" s="30"/>
      <c r="CI937" s="30"/>
      <c r="CJ937" s="30"/>
      <c r="CK937" s="30"/>
      <c r="CL937" s="30"/>
      <c r="CM937" s="30"/>
      <c r="CN937" s="30"/>
      <c r="CO937" s="30"/>
      <c r="CP937" s="30"/>
      <c r="CQ937" s="30"/>
      <c r="CR937" s="30"/>
      <c r="CS937" s="30"/>
      <c r="CT937" s="30"/>
      <c r="CU937" s="30"/>
      <c r="CV937" s="30"/>
      <c r="CW937" s="30"/>
      <c r="CX937" s="30"/>
      <c r="CY937" s="30"/>
      <c r="CZ937" s="30"/>
      <c r="DA937" s="30"/>
      <c r="DB937" s="30"/>
      <c r="DC937" s="30"/>
      <c r="DD937" s="30"/>
      <c r="DE937" s="30"/>
      <c r="DF937" s="30"/>
      <c r="DG937" s="30"/>
      <c r="DH937" s="30"/>
      <c r="DI937" s="30"/>
      <c r="DJ937" s="30"/>
      <c r="DK937" s="30"/>
      <c r="DL937" s="30"/>
      <c r="DM937" s="30"/>
      <c r="DN937" s="30"/>
      <c r="DO937" s="30"/>
      <c r="DP937" s="30"/>
      <c r="DQ937" s="30"/>
      <c r="DR937" s="30"/>
      <c r="DS937" s="30"/>
      <c r="DT937" s="30"/>
      <c r="DU937" s="30"/>
      <c r="DV937" s="30"/>
      <c r="DW937" s="30"/>
      <c r="DX937" s="30"/>
      <c r="DY937" s="30"/>
      <c r="DZ937" s="30"/>
      <c r="EA937" s="30"/>
      <c r="EB937" s="30"/>
      <c r="EC937" s="30"/>
      <c r="ED937" s="30"/>
      <c r="EE937" s="30"/>
      <c r="EF937" s="30"/>
      <c r="EG937" s="30"/>
      <c r="EH937" s="30"/>
    </row>
    <row r="938" spans="1:138" ht="14.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30"/>
      <c r="BQ938" s="30"/>
      <c r="BR938" s="30"/>
      <c r="BS938" s="30"/>
      <c r="BT938" s="30"/>
      <c r="BU938" s="30"/>
      <c r="BV938" s="30"/>
      <c r="BW938" s="30"/>
      <c r="BX938" s="30"/>
      <c r="BY938" s="30"/>
      <c r="BZ938" s="30"/>
      <c r="CA938" s="30"/>
      <c r="CB938" s="30"/>
      <c r="CC938" s="30"/>
      <c r="CD938" s="30"/>
      <c r="CE938" s="30"/>
      <c r="CF938" s="30"/>
      <c r="CG938" s="30"/>
      <c r="CH938" s="30"/>
      <c r="CI938" s="30"/>
      <c r="CJ938" s="30"/>
      <c r="CK938" s="30"/>
      <c r="CL938" s="30"/>
      <c r="CM938" s="30"/>
      <c r="CN938" s="30"/>
      <c r="CO938" s="30"/>
      <c r="CP938" s="30"/>
      <c r="CQ938" s="30"/>
      <c r="CR938" s="30"/>
      <c r="CS938" s="30"/>
      <c r="CT938" s="30"/>
      <c r="CU938" s="30"/>
      <c r="CV938" s="30"/>
      <c r="CW938" s="30"/>
      <c r="CX938" s="30"/>
      <c r="CY938" s="30"/>
      <c r="CZ938" s="30"/>
      <c r="DA938" s="30"/>
      <c r="DB938" s="30"/>
      <c r="DC938" s="30"/>
      <c r="DD938" s="30"/>
      <c r="DE938" s="30"/>
      <c r="DF938" s="30"/>
      <c r="DG938" s="30"/>
      <c r="DH938" s="30"/>
      <c r="DI938" s="30"/>
      <c r="DJ938" s="30"/>
      <c r="DK938" s="30"/>
      <c r="DL938" s="30"/>
      <c r="DM938" s="30"/>
      <c r="DN938" s="30"/>
      <c r="DO938" s="30"/>
      <c r="DP938" s="30"/>
      <c r="DQ938" s="30"/>
      <c r="DR938" s="30"/>
      <c r="DS938" s="30"/>
      <c r="DT938" s="30"/>
      <c r="DU938" s="30"/>
      <c r="DV938" s="30"/>
      <c r="DW938" s="30"/>
      <c r="DX938" s="30"/>
      <c r="DY938" s="30"/>
      <c r="DZ938" s="30"/>
      <c r="EA938" s="30"/>
      <c r="EB938" s="30"/>
      <c r="EC938" s="30"/>
      <c r="ED938" s="30"/>
      <c r="EE938" s="30"/>
      <c r="EF938" s="30"/>
      <c r="EG938" s="30"/>
      <c r="EH938" s="30"/>
    </row>
    <row r="939" spans="1:138" ht="14.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30"/>
      <c r="BQ939" s="30"/>
      <c r="BR939" s="30"/>
      <c r="BS939" s="30"/>
      <c r="BT939" s="30"/>
      <c r="BU939" s="30"/>
      <c r="BV939" s="30"/>
      <c r="BW939" s="30"/>
      <c r="BX939" s="30"/>
      <c r="BY939" s="30"/>
      <c r="BZ939" s="30"/>
      <c r="CA939" s="30"/>
      <c r="CB939" s="30"/>
      <c r="CC939" s="30"/>
      <c r="CD939" s="30"/>
      <c r="CE939" s="30"/>
      <c r="CF939" s="30"/>
      <c r="CG939" s="30"/>
      <c r="CH939" s="30"/>
      <c r="CI939" s="30"/>
      <c r="CJ939" s="30"/>
      <c r="CK939" s="30"/>
      <c r="CL939" s="30"/>
      <c r="CM939" s="30"/>
      <c r="CN939" s="30"/>
      <c r="CO939" s="30"/>
      <c r="CP939" s="30"/>
      <c r="CQ939" s="30"/>
      <c r="CR939" s="30"/>
      <c r="CS939" s="30"/>
      <c r="CT939" s="30"/>
      <c r="CU939" s="30"/>
      <c r="CV939" s="30"/>
      <c r="CW939" s="30"/>
      <c r="CX939" s="30"/>
      <c r="CY939" s="30"/>
      <c r="CZ939" s="30"/>
      <c r="DA939" s="30"/>
      <c r="DB939" s="30"/>
      <c r="DC939" s="30"/>
      <c r="DD939" s="30"/>
      <c r="DE939" s="30"/>
      <c r="DF939" s="30"/>
      <c r="DG939" s="30"/>
      <c r="DH939" s="30"/>
      <c r="DI939" s="30"/>
      <c r="DJ939" s="30"/>
      <c r="DK939" s="30"/>
      <c r="DL939" s="30"/>
      <c r="DM939" s="30"/>
      <c r="DN939" s="30"/>
      <c r="DO939" s="30"/>
      <c r="DP939" s="30"/>
      <c r="DQ939" s="30"/>
      <c r="DR939" s="30"/>
      <c r="DS939" s="30"/>
      <c r="DT939" s="30"/>
      <c r="DU939" s="30"/>
      <c r="DV939" s="30"/>
      <c r="DW939" s="30"/>
      <c r="DX939" s="30"/>
      <c r="DY939" s="30"/>
      <c r="DZ939" s="30"/>
      <c r="EA939" s="30"/>
      <c r="EB939" s="30"/>
      <c r="EC939" s="30"/>
      <c r="ED939" s="30"/>
      <c r="EE939" s="30"/>
      <c r="EF939" s="30"/>
      <c r="EG939" s="30"/>
      <c r="EH939" s="30"/>
    </row>
    <row r="940" spans="1:138" ht="14.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30"/>
      <c r="BQ940" s="30"/>
      <c r="BR940" s="30"/>
      <c r="BS940" s="30"/>
      <c r="BT940" s="30"/>
      <c r="BU940" s="30"/>
      <c r="BV940" s="30"/>
      <c r="BW940" s="30"/>
      <c r="BX940" s="30"/>
      <c r="BY940" s="30"/>
      <c r="BZ940" s="30"/>
      <c r="CA940" s="30"/>
      <c r="CB940" s="30"/>
      <c r="CC940" s="30"/>
      <c r="CD940" s="30"/>
      <c r="CE940" s="30"/>
      <c r="CF940" s="30"/>
      <c r="CG940" s="30"/>
      <c r="CH940" s="30"/>
      <c r="CI940" s="30"/>
      <c r="CJ940" s="30"/>
      <c r="CK940" s="30"/>
      <c r="CL940" s="30"/>
      <c r="CM940" s="30"/>
      <c r="CN940" s="30"/>
      <c r="CO940" s="30"/>
      <c r="CP940" s="30"/>
      <c r="CQ940" s="30"/>
      <c r="CR940" s="30"/>
      <c r="CS940" s="30"/>
      <c r="CT940" s="30"/>
      <c r="CU940" s="30"/>
      <c r="CV940" s="30"/>
      <c r="CW940" s="30"/>
      <c r="CX940" s="30"/>
      <c r="CY940" s="30"/>
      <c r="CZ940" s="30"/>
      <c r="DA940" s="30"/>
      <c r="DB940" s="30"/>
      <c r="DC940" s="30"/>
      <c r="DD940" s="30"/>
      <c r="DE940" s="30"/>
      <c r="DF940" s="30"/>
      <c r="DG940" s="30"/>
      <c r="DH940" s="30"/>
      <c r="DI940" s="30"/>
      <c r="DJ940" s="30"/>
      <c r="DK940" s="30"/>
      <c r="DL940" s="30"/>
      <c r="DM940" s="30"/>
      <c r="DN940" s="30"/>
      <c r="DO940" s="30"/>
      <c r="DP940" s="30"/>
      <c r="DQ940" s="30"/>
      <c r="DR940" s="30"/>
      <c r="DS940" s="30"/>
      <c r="DT940" s="30"/>
      <c r="DU940" s="30"/>
      <c r="DV940" s="30"/>
      <c r="DW940" s="30"/>
      <c r="DX940" s="30"/>
      <c r="DY940" s="30"/>
      <c r="DZ940" s="30"/>
      <c r="EA940" s="30"/>
      <c r="EB940" s="30"/>
      <c r="EC940" s="30"/>
      <c r="ED940" s="30"/>
      <c r="EE940" s="30"/>
      <c r="EF940" s="30"/>
      <c r="EG940" s="30"/>
      <c r="EH940" s="30"/>
    </row>
    <row r="941" spans="1:138" ht="14.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30"/>
      <c r="BQ941" s="30"/>
      <c r="BR941" s="30"/>
      <c r="BS941" s="30"/>
      <c r="BT941" s="30"/>
      <c r="BU941" s="30"/>
      <c r="BV941" s="30"/>
      <c r="BW941" s="30"/>
      <c r="BX941" s="30"/>
      <c r="BY941" s="30"/>
      <c r="BZ941" s="30"/>
      <c r="CA941" s="30"/>
      <c r="CB941" s="30"/>
      <c r="CC941" s="30"/>
      <c r="CD941" s="30"/>
      <c r="CE941" s="30"/>
      <c r="CF941" s="30"/>
      <c r="CG941" s="30"/>
      <c r="CH941" s="30"/>
      <c r="CI941" s="30"/>
      <c r="CJ941" s="30"/>
      <c r="CK941" s="30"/>
      <c r="CL941" s="30"/>
      <c r="CM941" s="30"/>
      <c r="CN941" s="30"/>
      <c r="CO941" s="30"/>
      <c r="CP941" s="30"/>
      <c r="CQ941" s="30"/>
      <c r="CR941" s="30"/>
      <c r="CS941" s="30"/>
      <c r="CT941" s="30"/>
      <c r="CU941" s="30"/>
      <c r="CV941" s="30"/>
      <c r="CW941" s="30"/>
      <c r="CX941" s="30"/>
      <c r="CY941" s="30"/>
      <c r="CZ941" s="30"/>
      <c r="DA941" s="30"/>
      <c r="DB941" s="30"/>
      <c r="DC941" s="30"/>
      <c r="DD941" s="30"/>
      <c r="DE941" s="30"/>
      <c r="DF941" s="30"/>
      <c r="DG941" s="30"/>
      <c r="DH941" s="30"/>
      <c r="DI941" s="30"/>
      <c r="DJ941" s="30"/>
      <c r="DK941" s="30"/>
      <c r="DL941" s="30"/>
      <c r="DM941" s="30"/>
      <c r="DN941" s="30"/>
      <c r="DO941" s="30"/>
      <c r="DP941" s="30"/>
      <c r="DQ941" s="30"/>
      <c r="DR941" s="30"/>
      <c r="DS941" s="30"/>
      <c r="DT941" s="30"/>
      <c r="DU941" s="30"/>
      <c r="DV941" s="30"/>
      <c r="DW941" s="30"/>
      <c r="DX941" s="30"/>
      <c r="DY941" s="30"/>
      <c r="DZ941" s="30"/>
      <c r="EA941" s="30"/>
      <c r="EB941" s="30"/>
      <c r="EC941" s="30"/>
      <c r="ED941" s="30"/>
      <c r="EE941" s="30"/>
      <c r="EF941" s="30"/>
      <c r="EG941" s="30"/>
      <c r="EH941" s="30"/>
    </row>
    <row r="942" spans="1:138" ht="14.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30"/>
      <c r="BQ942" s="30"/>
      <c r="BR942" s="30"/>
      <c r="BS942" s="30"/>
      <c r="BT942" s="30"/>
      <c r="BU942" s="30"/>
      <c r="BV942" s="30"/>
      <c r="BW942" s="30"/>
      <c r="BX942" s="30"/>
      <c r="BY942" s="30"/>
      <c r="BZ942" s="30"/>
      <c r="CA942" s="30"/>
      <c r="CB942" s="30"/>
      <c r="CC942" s="30"/>
      <c r="CD942" s="30"/>
      <c r="CE942" s="30"/>
      <c r="CF942" s="30"/>
      <c r="CG942" s="30"/>
      <c r="CH942" s="30"/>
      <c r="CI942" s="30"/>
      <c r="CJ942" s="30"/>
      <c r="CK942" s="30"/>
      <c r="CL942" s="30"/>
      <c r="CM942" s="30"/>
      <c r="CN942" s="30"/>
      <c r="CO942" s="30"/>
      <c r="CP942" s="30"/>
      <c r="CQ942" s="30"/>
      <c r="CR942" s="30"/>
      <c r="CS942" s="30"/>
      <c r="CT942" s="30"/>
      <c r="CU942" s="30"/>
      <c r="CV942" s="30"/>
      <c r="CW942" s="30"/>
      <c r="CX942" s="30"/>
      <c r="CY942" s="30"/>
      <c r="CZ942" s="30"/>
      <c r="DA942" s="30"/>
      <c r="DB942" s="30"/>
      <c r="DC942" s="30"/>
      <c r="DD942" s="30"/>
      <c r="DE942" s="30"/>
      <c r="DF942" s="30"/>
      <c r="DG942" s="30"/>
      <c r="DH942" s="30"/>
      <c r="DI942" s="30"/>
      <c r="DJ942" s="30"/>
      <c r="DK942" s="30"/>
      <c r="DL942" s="30"/>
      <c r="DM942" s="30"/>
      <c r="DN942" s="30"/>
      <c r="DO942" s="30"/>
      <c r="DP942" s="30"/>
      <c r="DQ942" s="30"/>
      <c r="DR942" s="30"/>
      <c r="DS942" s="30"/>
      <c r="DT942" s="30"/>
      <c r="DU942" s="30"/>
      <c r="DV942" s="30"/>
      <c r="DW942" s="30"/>
      <c r="DX942" s="30"/>
      <c r="DY942" s="30"/>
      <c r="DZ942" s="30"/>
      <c r="EA942" s="30"/>
      <c r="EB942" s="30"/>
      <c r="EC942" s="30"/>
      <c r="ED942" s="30"/>
      <c r="EE942" s="30"/>
      <c r="EF942" s="30"/>
      <c r="EG942" s="30"/>
      <c r="EH942" s="30"/>
    </row>
    <row r="943" spans="1:138" ht="14.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30"/>
      <c r="BQ943" s="30"/>
      <c r="BR943" s="30"/>
      <c r="BS943" s="30"/>
      <c r="BT943" s="30"/>
      <c r="BU943" s="30"/>
      <c r="BV943" s="30"/>
      <c r="BW943" s="30"/>
      <c r="BX943" s="30"/>
      <c r="BY943" s="30"/>
      <c r="BZ943" s="30"/>
      <c r="CA943" s="30"/>
      <c r="CB943" s="30"/>
      <c r="CC943" s="30"/>
      <c r="CD943" s="30"/>
      <c r="CE943" s="30"/>
      <c r="CF943" s="30"/>
      <c r="CG943" s="30"/>
      <c r="CH943" s="30"/>
      <c r="CI943" s="30"/>
      <c r="CJ943" s="30"/>
      <c r="CK943" s="30"/>
      <c r="CL943" s="30"/>
      <c r="CM943" s="30"/>
      <c r="CN943" s="30"/>
      <c r="CO943" s="30"/>
      <c r="CP943" s="30"/>
      <c r="CQ943" s="30"/>
      <c r="CR943" s="30"/>
      <c r="CS943" s="30"/>
      <c r="CT943" s="30"/>
      <c r="CU943" s="30"/>
      <c r="CV943" s="30"/>
      <c r="CW943" s="30"/>
      <c r="CX943" s="30"/>
      <c r="CY943" s="30"/>
      <c r="CZ943" s="30"/>
      <c r="DA943" s="30"/>
      <c r="DB943" s="30"/>
      <c r="DC943" s="30"/>
      <c r="DD943" s="30"/>
      <c r="DE943" s="30"/>
      <c r="DF943" s="30"/>
      <c r="DG943" s="30"/>
      <c r="DH943" s="30"/>
      <c r="DI943" s="30"/>
      <c r="DJ943" s="30"/>
      <c r="DK943" s="30"/>
      <c r="DL943" s="30"/>
      <c r="DM943" s="30"/>
      <c r="DN943" s="30"/>
      <c r="DO943" s="30"/>
      <c r="DP943" s="30"/>
      <c r="DQ943" s="30"/>
      <c r="DR943" s="30"/>
      <c r="DS943" s="30"/>
      <c r="DT943" s="30"/>
      <c r="DU943" s="30"/>
      <c r="DV943" s="30"/>
      <c r="DW943" s="30"/>
      <c r="DX943" s="30"/>
      <c r="DY943" s="30"/>
      <c r="DZ943" s="30"/>
      <c r="EA943" s="30"/>
      <c r="EB943" s="30"/>
      <c r="EC943" s="30"/>
      <c r="ED943" s="30"/>
      <c r="EE943" s="30"/>
      <c r="EF943" s="30"/>
      <c r="EG943" s="30"/>
      <c r="EH943" s="30"/>
    </row>
    <row r="944" spans="1:138" ht="14.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30"/>
      <c r="BQ944" s="30"/>
      <c r="BR944" s="30"/>
      <c r="BS944" s="30"/>
      <c r="BT944" s="30"/>
      <c r="BU944" s="30"/>
      <c r="BV944" s="30"/>
      <c r="BW944" s="30"/>
      <c r="BX944" s="30"/>
      <c r="BY944" s="30"/>
      <c r="BZ944" s="30"/>
      <c r="CA944" s="30"/>
      <c r="CB944" s="30"/>
      <c r="CC944" s="30"/>
      <c r="CD944" s="30"/>
      <c r="CE944" s="30"/>
      <c r="CF944" s="30"/>
      <c r="CG944" s="30"/>
      <c r="CH944" s="30"/>
      <c r="CI944" s="30"/>
      <c r="CJ944" s="30"/>
      <c r="CK944" s="30"/>
      <c r="CL944" s="30"/>
      <c r="CM944" s="30"/>
      <c r="CN944" s="30"/>
      <c r="CO944" s="30"/>
      <c r="CP944" s="30"/>
      <c r="CQ944" s="30"/>
      <c r="CR944" s="30"/>
      <c r="CS944" s="30"/>
      <c r="CT944" s="30"/>
      <c r="CU944" s="30"/>
      <c r="CV944" s="30"/>
      <c r="CW944" s="30"/>
      <c r="CX944" s="30"/>
      <c r="CY944" s="30"/>
      <c r="CZ944" s="30"/>
      <c r="DA944" s="30"/>
      <c r="DB944" s="30"/>
      <c r="DC944" s="30"/>
      <c r="DD944" s="30"/>
      <c r="DE944" s="30"/>
      <c r="DF944" s="30"/>
      <c r="DG944" s="30"/>
      <c r="DH944" s="30"/>
      <c r="DI944" s="30"/>
      <c r="DJ944" s="30"/>
      <c r="DK944" s="30"/>
      <c r="DL944" s="30"/>
      <c r="DM944" s="30"/>
      <c r="DN944" s="30"/>
      <c r="DO944" s="30"/>
      <c r="DP944" s="30"/>
      <c r="DQ944" s="30"/>
      <c r="DR944" s="30"/>
      <c r="DS944" s="30"/>
      <c r="DT944" s="30"/>
      <c r="DU944" s="30"/>
      <c r="DV944" s="30"/>
      <c r="DW944" s="30"/>
      <c r="DX944" s="30"/>
      <c r="DY944" s="30"/>
      <c r="DZ944" s="30"/>
      <c r="EA944" s="30"/>
      <c r="EB944" s="30"/>
      <c r="EC944" s="30"/>
      <c r="ED944" s="30"/>
      <c r="EE944" s="30"/>
      <c r="EF944" s="30"/>
      <c r="EG944" s="30"/>
      <c r="EH944" s="30"/>
    </row>
    <row r="945" spans="1:138" ht="14.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30"/>
      <c r="BQ945" s="30"/>
      <c r="BR945" s="30"/>
      <c r="BS945" s="30"/>
      <c r="BT945" s="30"/>
      <c r="BU945" s="30"/>
      <c r="BV945" s="30"/>
      <c r="BW945" s="30"/>
      <c r="BX945" s="30"/>
      <c r="BY945" s="30"/>
      <c r="BZ945" s="30"/>
      <c r="CA945" s="30"/>
      <c r="CB945" s="30"/>
      <c r="CC945" s="30"/>
      <c r="CD945" s="30"/>
      <c r="CE945" s="30"/>
      <c r="CF945" s="30"/>
      <c r="CG945" s="30"/>
      <c r="CH945" s="30"/>
      <c r="CI945" s="30"/>
      <c r="CJ945" s="30"/>
      <c r="CK945" s="30"/>
      <c r="CL945" s="30"/>
      <c r="CM945" s="30"/>
      <c r="CN945" s="30"/>
      <c r="CO945" s="30"/>
      <c r="CP945" s="30"/>
      <c r="CQ945" s="30"/>
      <c r="CR945" s="30"/>
      <c r="CS945" s="30"/>
      <c r="CT945" s="30"/>
      <c r="CU945" s="30"/>
      <c r="CV945" s="30"/>
      <c r="CW945" s="30"/>
      <c r="CX945" s="30"/>
      <c r="CY945" s="30"/>
      <c r="CZ945" s="30"/>
      <c r="DA945" s="30"/>
      <c r="DB945" s="30"/>
      <c r="DC945" s="30"/>
      <c r="DD945" s="30"/>
      <c r="DE945" s="30"/>
      <c r="DF945" s="30"/>
      <c r="DG945" s="30"/>
      <c r="DH945" s="30"/>
      <c r="DI945" s="30"/>
      <c r="DJ945" s="30"/>
      <c r="DK945" s="30"/>
      <c r="DL945" s="30"/>
      <c r="DM945" s="30"/>
      <c r="DN945" s="30"/>
      <c r="DO945" s="30"/>
      <c r="DP945" s="30"/>
      <c r="DQ945" s="30"/>
      <c r="DR945" s="30"/>
      <c r="DS945" s="30"/>
      <c r="DT945" s="30"/>
      <c r="DU945" s="30"/>
      <c r="DV945" s="30"/>
      <c r="DW945" s="30"/>
      <c r="DX945" s="30"/>
      <c r="DY945" s="30"/>
      <c r="DZ945" s="30"/>
      <c r="EA945" s="30"/>
      <c r="EB945" s="30"/>
      <c r="EC945" s="30"/>
      <c r="ED945" s="30"/>
      <c r="EE945" s="30"/>
      <c r="EF945" s="30"/>
      <c r="EG945" s="30"/>
      <c r="EH945" s="30"/>
    </row>
    <row r="946" spans="1:138" ht="14.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30"/>
      <c r="BQ946" s="30"/>
      <c r="BR946" s="30"/>
      <c r="BS946" s="30"/>
      <c r="BT946" s="30"/>
      <c r="BU946" s="30"/>
      <c r="BV946" s="30"/>
      <c r="BW946" s="30"/>
      <c r="BX946" s="30"/>
      <c r="BY946" s="30"/>
      <c r="BZ946" s="30"/>
      <c r="CA946" s="30"/>
      <c r="CB946" s="30"/>
      <c r="CC946" s="30"/>
      <c r="CD946" s="30"/>
      <c r="CE946" s="30"/>
      <c r="CF946" s="30"/>
      <c r="CG946" s="30"/>
      <c r="CH946" s="30"/>
      <c r="CI946" s="30"/>
      <c r="CJ946" s="30"/>
      <c r="CK946" s="30"/>
      <c r="CL946" s="30"/>
      <c r="CM946" s="30"/>
      <c r="CN946" s="30"/>
      <c r="CO946" s="30"/>
      <c r="CP946" s="30"/>
      <c r="CQ946" s="30"/>
      <c r="CR946" s="30"/>
      <c r="CS946" s="30"/>
      <c r="CT946" s="30"/>
      <c r="CU946" s="30"/>
      <c r="CV946" s="30"/>
      <c r="CW946" s="30"/>
      <c r="CX946" s="30"/>
      <c r="CY946" s="30"/>
      <c r="CZ946" s="30"/>
      <c r="DA946" s="30"/>
      <c r="DB946" s="30"/>
      <c r="DC946" s="30"/>
      <c r="DD946" s="30"/>
      <c r="DE946" s="30"/>
      <c r="DF946" s="30"/>
      <c r="DG946" s="30"/>
      <c r="DH946" s="30"/>
      <c r="DI946" s="30"/>
      <c r="DJ946" s="30"/>
      <c r="DK946" s="30"/>
      <c r="DL946" s="30"/>
      <c r="DM946" s="30"/>
      <c r="DN946" s="30"/>
      <c r="DO946" s="30"/>
      <c r="DP946" s="30"/>
      <c r="DQ946" s="30"/>
      <c r="DR946" s="30"/>
      <c r="DS946" s="30"/>
      <c r="DT946" s="30"/>
      <c r="DU946" s="30"/>
      <c r="DV946" s="30"/>
      <c r="DW946" s="30"/>
      <c r="DX946" s="30"/>
      <c r="DY946" s="30"/>
      <c r="DZ946" s="30"/>
      <c r="EA946" s="30"/>
      <c r="EB946" s="30"/>
      <c r="EC946" s="30"/>
      <c r="ED946" s="30"/>
      <c r="EE946" s="30"/>
      <c r="EF946" s="30"/>
      <c r="EG946" s="30"/>
      <c r="EH946" s="30"/>
    </row>
    <row r="947" spans="1:138" ht="14.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30"/>
      <c r="BQ947" s="30"/>
      <c r="BR947" s="30"/>
      <c r="BS947" s="30"/>
      <c r="BT947" s="30"/>
      <c r="BU947" s="30"/>
      <c r="BV947" s="30"/>
      <c r="BW947" s="30"/>
      <c r="BX947" s="30"/>
      <c r="BY947" s="30"/>
      <c r="BZ947" s="30"/>
      <c r="CA947" s="30"/>
      <c r="CB947" s="30"/>
      <c r="CC947" s="30"/>
      <c r="CD947" s="30"/>
      <c r="CE947" s="30"/>
      <c r="CF947" s="30"/>
      <c r="CG947" s="30"/>
      <c r="CH947" s="30"/>
      <c r="CI947" s="30"/>
      <c r="CJ947" s="30"/>
      <c r="CK947" s="30"/>
      <c r="CL947" s="30"/>
      <c r="CM947" s="30"/>
      <c r="CN947" s="30"/>
      <c r="CO947" s="30"/>
      <c r="CP947" s="30"/>
      <c r="CQ947" s="30"/>
      <c r="CR947" s="30"/>
      <c r="CS947" s="30"/>
      <c r="CT947" s="30"/>
      <c r="CU947" s="30"/>
      <c r="CV947" s="30"/>
      <c r="CW947" s="30"/>
      <c r="CX947" s="30"/>
      <c r="CY947" s="30"/>
      <c r="CZ947" s="30"/>
      <c r="DA947" s="30"/>
      <c r="DB947" s="30"/>
      <c r="DC947" s="30"/>
      <c r="DD947" s="30"/>
      <c r="DE947" s="30"/>
      <c r="DF947" s="30"/>
      <c r="DG947" s="30"/>
      <c r="DH947" s="30"/>
      <c r="DI947" s="30"/>
      <c r="DJ947" s="30"/>
      <c r="DK947" s="30"/>
      <c r="DL947" s="30"/>
      <c r="DM947" s="30"/>
      <c r="DN947" s="30"/>
      <c r="DO947" s="30"/>
      <c r="DP947" s="30"/>
      <c r="DQ947" s="30"/>
      <c r="DR947" s="30"/>
      <c r="DS947" s="30"/>
      <c r="DT947" s="30"/>
      <c r="DU947" s="30"/>
      <c r="DV947" s="30"/>
      <c r="DW947" s="30"/>
      <c r="DX947" s="30"/>
      <c r="DY947" s="30"/>
      <c r="DZ947" s="30"/>
      <c r="EA947" s="30"/>
      <c r="EB947" s="30"/>
      <c r="EC947" s="30"/>
      <c r="ED947" s="30"/>
      <c r="EE947" s="30"/>
      <c r="EF947" s="30"/>
      <c r="EG947" s="30"/>
      <c r="EH947" s="30"/>
    </row>
    <row r="948" spans="1:138" ht="14.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30"/>
      <c r="BQ948" s="30"/>
      <c r="BR948" s="30"/>
      <c r="BS948" s="30"/>
      <c r="BT948" s="30"/>
      <c r="BU948" s="30"/>
      <c r="BV948" s="30"/>
      <c r="BW948" s="30"/>
      <c r="BX948" s="30"/>
      <c r="BY948" s="30"/>
      <c r="BZ948" s="30"/>
      <c r="CA948" s="30"/>
      <c r="CB948" s="30"/>
      <c r="CC948" s="30"/>
      <c r="CD948" s="30"/>
      <c r="CE948" s="30"/>
      <c r="CF948" s="30"/>
      <c r="CG948" s="30"/>
      <c r="CH948" s="30"/>
      <c r="CI948" s="30"/>
      <c r="CJ948" s="30"/>
      <c r="CK948" s="30"/>
      <c r="CL948" s="30"/>
      <c r="CM948" s="30"/>
      <c r="CN948" s="30"/>
      <c r="CO948" s="30"/>
      <c r="CP948" s="30"/>
      <c r="CQ948" s="30"/>
      <c r="CR948" s="30"/>
      <c r="CS948" s="30"/>
      <c r="CT948" s="30"/>
      <c r="CU948" s="30"/>
      <c r="CV948" s="30"/>
      <c r="CW948" s="30"/>
      <c r="CX948" s="30"/>
      <c r="CY948" s="30"/>
      <c r="CZ948" s="30"/>
      <c r="DA948" s="30"/>
      <c r="DB948" s="30"/>
      <c r="DC948" s="30"/>
      <c r="DD948" s="30"/>
      <c r="DE948" s="30"/>
      <c r="DF948" s="30"/>
      <c r="DG948" s="30"/>
      <c r="DH948" s="30"/>
      <c r="DI948" s="30"/>
      <c r="DJ948" s="30"/>
      <c r="DK948" s="30"/>
      <c r="DL948" s="30"/>
      <c r="DM948" s="30"/>
      <c r="DN948" s="30"/>
      <c r="DO948" s="30"/>
      <c r="DP948" s="30"/>
      <c r="DQ948" s="30"/>
      <c r="DR948" s="30"/>
      <c r="DS948" s="30"/>
      <c r="DT948" s="30"/>
      <c r="DU948" s="30"/>
      <c r="DV948" s="30"/>
      <c r="DW948" s="30"/>
      <c r="DX948" s="30"/>
      <c r="DY948" s="30"/>
      <c r="DZ948" s="30"/>
      <c r="EA948" s="30"/>
      <c r="EB948" s="30"/>
      <c r="EC948" s="30"/>
      <c r="ED948" s="30"/>
      <c r="EE948" s="30"/>
      <c r="EF948" s="30"/>
      <c r="EG948" s="30"/>
      <c r="EH948" s="30"/>
    </row>
    <row r="949" spans="1:138" ht="14.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30"/>
      <c r="BQ949" s="30"/>
      <c r="BR949" s="30"/>
      <c r="BS949" s="30"/>
      <c r="BT949" s="30"/>
      <c r="BU949" s="30"/>
      <c r="BV949" s="30"/>
      <c r="BW949" s="30"/>
      <c r="BX949" s="30"/>
      <c r="BY949" s="30"/>
      <c r="BZ949" s="30"/>
      <c r="CA949" s="30"/>
      <c r="CB949" s="30"/>
      <c r="CC949" s="30"/>
      <c r="CD949" s="30"/>
      <c r="CE949" s="30"/>
      <c r="CF949" s="30"/>
      <c r="CG949" s="30"/>
      <c r="CH949" s="30"/>
      <c r="CI949" s="30"/>
      <c r="CJ949" s="30"/>
      <c r="CK949" s="30"/>
      <c r="CL949" s="30"/>
      <c r="CM949" s="30"/>
      <c r="CN949" s="30"/>
      <c r="CO949" s="30"/>
      <c r="CP949" s="30"/>
      <c r="CQ949" s="30"/>
      <c r="CR949" s="30"/>
      <c r="CS949" s="30"/>
      <c r="CT949" s="30"/>
      <c r="CU949" s="30"/>
      <c r="CV949" s="30"/>
      <c r="CW949" s="30"/>
      <c r="CX949" s="30"/>
      <c r="CY949" s="30"/>
      <c r="CZ949" s="30"/>
      <c r="DA949" s="30"/>
      <c r="DB949" s="30"/>
      <c r="DC949" s="30"/>
      <c r="DD949" s="30"/>
      <c r="DE949" s="30"/>
      <c r="DF949" s="30"/>
      <c r="DG949" s="30"/>
      <c r="DH949" s="30"/>
      <c r="DI949" s="30"/>
      <c r="DJ949" s="30"/>
      <c r="DK949" s="30"/>
      <c r="DL949" s="30"/>
      <c r="DM949" s="30"/>
      <c r="DN949" s="30"/>
      <c r="DO949" s="30"/>
      <c r="DP949" s="30"/>
      <c r="DQ949" s="30"/>
      <c r="DR949" s="30"/>
      <c r="DS949" s="30"/>
      <c r="DT949" s="30"/>
      <c r="DU949" s="30"/>
      <c r="DV949" s="30"/>
      <c r="DW949" s="30"/>
      <c r="DX949" s="30"/>
      <c r="DY949" s="30"/>
      <c r="DZ949" s="30"/>
      <c r="EA949" s="30"/>
      <c r="EB949" s="30"/>
      <c r="EC949" s="30"/>
      <c r="ED949" s="30"/>
      <c r="EE949" s="30"/>
      <c r="EF949" s="30"/>
      <c r="EG949" s="30"/>
      <c r="EH949" s="30"/>
    </row>
    <row r="950" spans="1:138" ht="14.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30"/>
      <c r="BQ950" s="30"/>
      <c r="BR950" s="30"/>
      <c r="BS950" s="30"/>
      <c r="BT950" s="30"/>
      <c r="BU950" s="30"/>
      <c r="BV950" s="30"/>
      <c r="BW950" s="30"/>
      <c r="BX950" s="30"/>
      <c r="BY950" s="30"/>
      <c r="BZ950" s="30"/>
      <c r="CA950" s="30"/>
      <c r="CB950" s="30"/>
      <c r="CC950" s="30"/>
      <c r="CD950" s="30"/>
      <c r="CE950" s="30"/>
      <c r="CF950" s="30"/>
      <c r="CG950" s="30"/>
      <c r="CH950" s="30"/>
      <c r="CI950" s="30"/>
      <c r="CJ950" s="30"/>
      <c r="CK950" s="30"/>
      <c r="CL950" s="30"/>
      <c r="CM950" s="30"/>
      <c r="CN950" s="30"/>
      <c r="CO950" s="30"/>
      <c r="CP950" s="30"/>
      <c r="CQ950" s="30"/>
      <c r="CR950" s="30"/>
      <c r="CS950" s="30"/>
      <c r="CT950" s="30"/>
      <c r="CU950" s="30"/>
      <c r="CV950" s="30"/>
      <c r="CW950" s="30"/>
      <c r="CX950" s="30"/>
      <c r="CY950" s="30"/>
      <c r="CZ950" s="30"/>
      <c r="DA950" s="30"/>
      <c r="DB950" s="30"/>
      <c r="DC950" s="30"/>
      <c r="DD950" s="30"/>
      <c r="DE950" s="30"/>
      <c r="DF950" s="30"/>
      <c r="DG950" s="30"/>
      <c r="DH950" s="30"/>
      <c r="DI950" s="30"/>
      <c r="DJ950" s="30"/>
      <c r="DK950" s="30"/>
      <c r="DL950" s="30"/>
      <c r="DM950" s="30"/>
      <c r="DN950" s="30"/>
      <c r="DO950" s="30"/>
      <c r="DP950" s="30"/>
      <c r="DQ950" s="30"/>
      <c r="DR950" s="30"/>
      <c r="DS950" s="30"/>
      <c r="DT950" s="30"/>
      <c r="DU950" s="30"/>
      <c r="DV950" s="30"/>
      <c r="DW950" s="30"/>
      <c r="DX950" s="30"/>
      <c r="DY950" s="30"/>
      <c r="DZ950" s="30"/>
      <c r="EA950" s="30"/>
      <c r="EB950" s="30"/>
      <c r="EC950" s="30"/>
      <c r="ED950" s="30"/>
      <c r="EE950" s="30"/>
      <c r="EF950" s="30"/>
      <c r="EG950" s="30"/>
      <c r="EH950" s="30"/>
    </row>
    <row r="951" spans="1:138" ht="14.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30"/>
      <c r="BQ951" s="30"/>
      <c r="BR951" s="30"/>
      <c r="BS951" s="30"/>
      <c r="BT951" s="30"/>
      <c r="BU951" s="30"/>
      <c r="BV951" s="30"/>
      <c r="BW951" s="30"/>
      <c r="BX951" s="30"/>
      <c r="BY951" s="30"/>
      <c r="BZ951" s="30"/>
      <c r="CA951" s="30"/>
      <c r="CB951" s="30"/>
      <c r="CC951" s="30"/>
      <c r="CD951" s="30"/>
      <c r="CE951" s="30"/>
      <c r="CF951" s="30"/>
      <c r="CG951" s="30"/>
      <c r="CH951" s="30"/>
      <c r="CI951" s="30"/>
      <c r="CJ951" s="30"/>
      <c r="CK951" s="30"/>
      <c r="CL951" s="30"/>
      <c r="CM951" s="30"/>
      <c r="CN951" s="30"/>
      <c r="CO951" s="30"/>
      <c r="CP951" s="30"/>
      <c r="CQ951" s="30"/>
      <c r="CR951" s="30"/>
      <c r="CS951" s="30"/>
      <c r="CT951" s="30"/>
      <c r="CU951" s="30"/>
      <c r="CV951" s="30"/>
      <c r="CW951" s="30"/>
      <c r="CX951" s="30"/>
      <c r="CY951" s="30"/>
      <c r="CZ951" s="30"/>
      <c r="DA951" s="30"/>
      <c r="DB951" s="30"/>
      <c r="DC951" s="30"/>
      <c r="DD951" s="30"/>
      <c r="DE951" s="30"/>
      <c r="DF951" s="30"/>
      <c r="DG951" s="30"/>
      <c r="DH951" s="30"/>
      <c r="DI951" s="30"/>
      <c r="DJ951" s="30"/>
      <c r="DK951" s="30"/>
      <c r="DL951" s="30"/>
      <c r="DM951" s="30"/>
      <c r="DN951" s="30"/>
      <c r="DO951" s="30"/>
      <c r="DP951" s="30"/>
      <c r="DQ951" s="30"/>
      <c r="DR951" s="30"/>
      <c r="DS951" s="30"/>
      <c r="DT951" s="30"/>
      <c r="DU951" s="30"/>
      <c r="DV951" s="30"/>
      <c r="DW951" s="30"/>
      <c r="DX951" s="30"/>
      <c r="DY951" s="30"/>
      <c r="DZ951" s="30"/>
      <c r="EA951" s="30"/>
      <c r="EB951" s="30"/>
      <c r="EC951" s="30"/>
      <c r="ED951" s="30"/>
      <c r="EE951" s="30"/>
      <c r="EF951" s="30"/>
      <c r="EG951" s="30"/>
      <c r="EH951" s="30"/>
    </row>
    <row r="952" spans="1:138" ht="14.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30"/>
      <c r="BQ952" s="30"/>
      <c r="BR952" s="30"/>
      <c r="BS952" s="30"/>
      <c r="BT952" s="30"/>
      <c r="BU952" s="30"/>
      <c r="BV952" s="30"/>
      <c r="BW952" s="30"/>
      <c r="BX952" s="30"/>
      <c r="BY952" s="30"/>
      <c r="BZ952" s="30"/>
      <c r="CA952" s="30"/>
      <c r="CB952" s="30"/>
      <c r="CC952" s="30"/>
      <c r="CD952" s="30"/>
      <c r="CE952" s="30"/>
      <c r="CF952" s="30"/>
      <c r="CG952" s="30"/>
      <c r="CH952" s="30"/>
      <c r="CI952" s="30"/>
      <c r="CJ952" s="30"/>
      <c r="CK952" s="30"/>
      <c r="CL952" s="30"/>
      <c r="CM952" s="30"/>
      <c r="CN952" s="30"/>
      <c r="CO952" s="30"/>
      <c r="CP952" s="30"/>
      <c r="CQ952" s="30"/>
      <c r="CR952" s="30"/>
      <c r="CS952" s="30"/>
      <c r="CT952" s="30"/>
      <c r="CU952" s="30"/>
      <c r="CV952" s="30"/>
      <c r="CW952" s="30"/>
      <c r="CX952" s="30"/>
      <c r="CY952" s="30"/>
      <c r="CZ952" s="30"/>
      <c r="DA952" s="30"/>
      <c r="DB952" s="30"/>
      <c r="DC952" s="30"/>
      <c r="DD952" s="30"/>
      <c r="DE952" s="30"/>
      <c r="DF952" s="30"/>
      <c r="DG952" s="30"/>
      <c r="DH952" s="30"/>
      <c r="DI952" s="30"/>
      <c r="DJ952" s="30"/>
      <c r="DK952" s="30"/>
      <c r="DL952" s="30"/>
      <c r="DM952" s="30"/>
      <c r="DN952" s="30"/>
      <c r="DO952" s="30"/>
      <c r="DP952" s="30"/>
      <c r="DQ952" s="30"/>
      <c r="DR952" s="30"/>
      <c r="DS952" s="30"/>
      <c r="DT952" s="30"/>
      <c r="DU952" s="30"/>
      <c r="DV952" s="30"/>
      <c r="DW952" s="30"/>
      <c r="DX952" s="30"/>
      <c r="DY952" s="30"/>
      <c r="DZ952" s="30"/>
      <c r="EA952" s="30"/>
      <c r="EB952" s="30"/>
      <c r="EC952" s="30"/>
      <c r="ED952" s="30"/>
      <c r="EE952" s="30"/>
      <c r="EF952" s="30"/>
      <c r="EG952" s="30"/>
      <c r="EH952" s="30"/>
    </row>
    <row r="953" spans="1:138" ht="14.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30"/>
      <c r="BQ953" s="30"/>
      <c r="BR953" s="30"/>
      <c r="BS953" s="30"/>
      <c r="BT953" s="30"/>
      <c r="BU953" s="30"/>
      <c r="BV953" s="30"/>
      <c r="BW953" s="30"/>
      <c r="BX953" s="30"/>
      <c r="BY953" s="30"/>
      <c r="BZ953" s="30"/>
      <c r="CA953" s="30"/>
      <c r="CB953" s="30"/>
      <c r="CC953" s="30"/>
      <c r="CD953" s="30"/>
      <c r="CE953" s="30"/>
      <c r="CF953" s="30"/>
      <c r="CG953" s="30"/>
      <c r="CH953" s="30"/>
      <c r="CI953" s="30"/>
      <c r="CJ953" s="30"/>
      <c r="CK953" s="30"/>
      <c r="CL953" s="30"/>
      <c r="CM953" s="30"/>
      <c r="CN953" s="30"/>
      <c r="CO953" s="30"/>
      <c r="CP953" s="30"/>
      <c r="CQ953" s="30"/>
      <c r="CR953" s="30"/>
      <c r="CS953" s="30"/>
      <c r="CT953" s="30"/>
      <c r="CU953" s="30"/>
      <c r="CV953" s="30"/>
      <c r="CW953" s="30"/>
      <c r="CX953" s="30"/>
      <c r="CY953" s="30"/>
      <c r="CZ953" s="30"/>
      <c r="DA953" s="30"/>
      <c r="DB953" s="30"/>
      <c r="DC953" s="30"/>
      <c r="DD953" s="30"/>
      <c r="DE953" s="30"/>
      <c r="DF953" s="30"/>
      <c r="DG953" s="30"/>
      <c r="DH953" s="30"/>
      <c r="DI953" s="30"/>
      <c r="DJ953" s="30"/>
      <c r="DK953" s="30"/>
      <c r="DL953" s="30"/>
      <c r="DM953" s="30"/>
      <c r="DN953" s="30"/>
      <c r="DO953" s="30"/>
      <c r="DP953" s="30"/>
      <c r="DQ953" s="30"/>
      <c r="DR953" s="30"/>
      <c r="DS953" s="30"/>
      <c r="DT953" s="30"/>
      <c r="DU953" s="30"/>
      <c r="DV953" s="30"/>
      <c r="DW953" s="30"/>
      <c r="DX953" s="30"/>
      <c r="DY953" s="30"/>
      <c r="DZ953" s="30"/>
      <c r="EA953" s="30"/>
      <c r="EB953" s="30"/>
      <c r="EC953" s="30"/>
      <c r="ED953" s="30"/>
      <c r="EE953" s="30"/>
      <c r="EF953" s="30"/>
      <c r="EG953" s="30"/>
      <c r="EH953" s="30"/>
    </row>
    <row r="954" spans="1:138" ht="14.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30"/>
      <c r="BQ954" s="30"/>
      <c r="BR954" s="30"/>
      <c r="BS954" s="30"/>
      <c r="BT954" s="30"/>
      <c r="BU954" s="30"/>
      <c r="BV954" s="30"/>
      <c r="BW954" s="30"/>
      <c r="BX954" s="30"/>
      <c r="BY954" s="30"/>
      <c r="BZ954" s="30"/>
      <c r="CA954" s="30"/>
      <c r="CB954" s="30"/>
      <c r="CC954" s="30"/>
      <c r="CD954" s="30"/>
      <c r="CE954" s="30"/>
      <c r="CF954" s="30"/>
      <c r="CG954" s="30"/>
      <c r="CH954" s="30"/>
      <c r="CI954" s="30"/>
      <c r="CJ954" s="30"/>
      <c r="CK954" s="30"/>
      <c r="CL954" s="30"/>
      <c r="CM954" s="30"/>
      <c r="CN954" s="30"/>
      <c r="CO954" s="30"/>
      <c r="CP954" s="30"/>
      <c r="CQ954" s="30"/>
      <c r="CR954" s="30"/>
      <c r="CS954" s="30"/>
      <c r="CT954" s="30"/>
      <c r="CU954" s="30"/>
      <c r="CV954" s="30"/>
      <c r="CW954" s="30"/>
      <c r="CX954" s="30"/>
      <c r="CY954" s="30"/>
      <c r="CZ954" s="30"/>
      <c r="DA954" s="30"/>
      <c r="DB954" s="30"/>
      <c r="DC954" s="30"/>
      <c r="DD954" s="30"/>
      <c r="DE954" s="30"/>
      <c r="DF954" s="30"/>
      <c r="DG954" s="30"/>
      <c r="DH954" s="30"/>
      <c r="DI954" s="30"/>
      <c r="DJ954" s="30"/>
      <c r="DK954" s="30"/>
      <c r="DL954" s="30"/>
      <c r="DM954" s="30"/>
      <c r="DN954" s="30"/>
      <c r="DO954" s="30"/>
      <c r="DP954" s="30"/>
      <c r="DQ954" s="30"/>
      <c r="DR954" s="30"/>
      <c r="DS954" s="30"/>
      <c r="DT954" s="30"/>
      <c r="DU954" s="30"/>
      <c r="DV954" s="30"/>
      <c r="DW954" s="30"/>
      <c r="DX954" s="30"/>
      <c r="DY954" s="30"/>
      <c r="DZ954" s="30"/>
      <c r="EA954" s="30"/>
      <c r="EB954" s="30"/>
      <c r="EC954" s="30"/>
      <c r="ED954" s="30"/>
      <c r="EE954" s="30"/>
      <c r="EF954" s="30"/>
      <c r="EG954" s="30"/>
      <c r="EH954" s="30"/>
    </row>
    <row r="955" spans="1:138" ht="14.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30"/>
      <c r="BQ955" s="30"/>
      <c r="BR955" s="30"/>
      <c r="BS955" s="30"/>
      <c r="BT955" s="30"/>
      <c r="BU955" s="30"/>
      <c r="BV955" s="30"/>
      <c r="BW955" s="30"/>
      <c r="BX955" s="30"/>
      <c r="BY955" s="30"/>
      <c r="BZ955" s="30"/>
      <c r="CA955" s="30"/>
      <c r="CB955" s="30"/>
      <c r="CC955" s="30"/>
      <c r="CD955" s="30"/>
      <c r="CE955" s="30"/>
      <c r="CF955" s="30"/>
      <c r="CG955" s="30"/>
      <c r="CH955" s="30"/>
      <c r="CI955" s="30"/>
      <c r="CJ955" s="30"/>
      <c r="CK955" s="30"/>
      <c r="CL955" s="30"/>
      <c r="CM955" s="30"/>
      <c r="CN955" s="30"/>
      <c r="CO955" s="30"/>
      <c r="CP955" s="30"/>
      <c r="CQ955" s="30"/>
      <c r="CR955" s="30"/>
      <c r="CS955" s="30"/>
      <c r="CT955" s="30"/>
      <c r="CU955" s="30"/>
      <c r="CV955" s="30"/>
      <c r="CW955" s="30"/>
      <c r="CX955" s="30"/>
      <c r="CY955" s="30"/>
      <c r="CZ955" s="30"/>
      <c r="DA955" s="30"/>
      <c r="DB955" s="30"/>
      <c r="DC955" s="30"/>
      <c r="DD955" s="30"/>
      <c r="DE955" s="30"/>
      <c r="DF955" s="30"/>
      <c r="DG955" s="30"/>
      <c r="DH955" s="30"/>
      <c r="DI955" s="30"/>
      <c r="DJ955" s="30"/>
      <c r="DK955" s="30"/>
      <c r="DL955" s="30"/>
      <c r="DM955" s="30"/>
      <c r="DN955" s="30"/>
      <c r="DO955" s="30"/>
      <c r="DP955" s="30"/>
      <c r="DQ955" s="30"/>
      <c r="DR955" s="30"/>
      <c r="DS955" s="30"/>
      <c r="DT955" s="30"/>
      <c r="DU955" s="30"/>
      <c r="DV955" s="30"/>
      <c r="DW955" s="30"/>
      <c r="DX955" s="30"/>
      <c r="DY955" s="30"/>
      <c r="DZ955" s="30"/>
      <c r="EA955" s="30"/>
      <c r="EB955" s="30"/>
      <c r="EC955" s="30"/>
      <c r="ED955" s="30"/>
      <c r="EE955" s="30"/>
      <c r="EF955" s="30"/>
      <c r="EG955" s="30"/>
      <c r="EH955" s="30"/>
    </row>
    <row r="956" spans="1:138" ht="14.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30"/>
      <c r="BQ956" s="30"/>
      <c r="BR956" s="30"/>
      <c r="BS956" s="30"/>
      <c r="BT956" s="30"/>
      <c r="BU956" s="30"/>
      <c r="BV956" s="30"/>
      <c r="BW956" s="30"/>
      <c r="BX956" s="30"/>
      <c r="BY956" s="30"/>
      <c r="BZ956" s="30"/>
      <c r="CA956" s="30"/>
      <c r="CB956" s="30"/>
      <c r="CC956" s="30"/>
      <c r="CD956" s="30"/>
      <c r="CE956" s="30"/>
      <c r="CF956" s="30"/>
      <c r="CG956" s="30"/>
      <c r="CH956" s="30"/>
      <c r="CI956" s="30"/>
      <c r="CJ956" s="30"/>
      <c r="CK956" s="30"/>
      <c r="CL956" s="30"/>
      <c r="CM956" s="30"/>
      <c r="CN956" s="30"/>
      <c r="CO956" s="30"/>
      <c r="CP956" s="30"/>
      <c r="CQ956" s="30"/>
      <c r="CR956" s="30"/>
      <c r="CS956" s="30"/>
      <c r="CT956" s="30"/>
      <c r="CU956" s="30"/>
      <c r="CV956" s="30"/>
      <c r="CW956" s="30"/>
      <c r="CX956" s="30"/>
      <c r="CY956" s="30"/>
      <c r="CZ956" s="30"/>
      <c r="DA956" s="30"/>
      <c r="DB956" s="30"/>
      <c r="DC956" s="30"/>
      <c r="DD956" s="30"/>
      <c r="DE956" s="30"/>
      <c r="DF956" s="30"/>
      <c r="DG956" s="30"/>
      <c r="DH956" s="30"/>
      <c r="DI956" s="30"/>
      <c r="DJ956" s="30"/>
      <c r="DK956" s="30"/>
      <c r="DL956" s="30"/>
      <c r="DM956" s="30"/>
      <c r="DN956" s="30"/>
      <c r="DO956" s="30"/>
      <c r="DP956" s="30"/>
      <c r="DQ956" s="30"/>
      <c r="DR956" s="30"/>
      <c r="DS956" s="30"/>
      <c r="DT956" s="30"/>
      <c r="DU956" s="30"/>
      <c r="DV956" s="30"/>
      <c r="DW956" s="30"/>
      <c r="DX956" s="30"/>
      <c r="DY956" s="30"/>
      <c r="DZ956" s="30"/>
      <c r="EA956" s="30"/>
      <c r="EB956" s="30"/>
      <c r="EC956" s="30"/>
      <c r="ED956" s="30"/>
      <c r="EE956" s="30"/>
      <c r="EF956" s="30"/>
      <c r="EG956" s="30"/>
      <c r="EH956" s="30"/>
    </row>
    <row r="957" spans="1:138" ht="14.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30"/>
      <c r="BQ957" s="30"/>
      <c r="BR957" s="30"/>
      <c r="BS957" s="30"/>
      <c r="BT957" s="30"/>
      <c r="BU957" s="30"/>
      <c r="BV957" s="30"/>
      <c r="BW957" s="30"/>
      <c r="BX957" s="30"/>
      <c r="BY957" s="30"/>
      <c r="BZ957" s="30"/>
      <c r="CA957" s="30"/>
      <c r="CB957" s="30"/>
      <c r="CC957" s="30"/>
      <c r="CD957" s="30"/>
      <c r="CE957" s="30"/>
      <c r="CF957" s="30"/>
      <c r="CG957" s="30"/>
      <c r="CH957" s="30"/>
      <c r="CI957" s="30"/>
      <c r="CJ957" s="30"/>
      <c r="CK957" s="30"/>
      <c r="CL957" s="30"/>
      <c r="CM957" s="30"/>
      <c r="CN957" s="30"/>
      <c r="CO957" s="30"/>
      <c r="CP957" s="30"/>
      <c r="CQ957" s="30"/>
      <c r="CR957" s="30"/>
      <c r="CS957" s="30"/>
      <c r="CT957" s="30"/>
      <c r="CU957" s="30"/>
      <c r="CV957" s="30"/>
      <c r="CW957" s="30"/>
      <c r="CX957" s="30"/>
      <c r="CY957" s="30"/>
      <c r="CZ957" s="30"/>
      <c r="DA957" s="30"/>
      <c r="DB957" s="30"/>
      <c r="DC957" s="30"/>
      <c r="DD957" s="30"/>
      <c r="DE957" s="30"/>
      <c r="DF957" s="30"/>
      <c r="DG957" s="30"/>
      <c r="DH957" s="30"/>
      <c r="DI957" s="30"/>
      <c r="DJ957" s="30"/>
      <c r="DK957" s="30"/>
      <c r="DL957" s="30"/>
      <c r="DM957" s="30"/>
      <c r="DN957" s="30"/>
      <c r="DO957" s="30"/>
      <c r="DP957" s="30"/>
      <c r="DQ957" s="30"/>
      <c r="DR957" s="30"/>
      <c r="DS957" s="30"/>
      <c r="DT957" s="30"/>
      <c r="DU957" s="30"/>
      <c r="DV957" s="30"/>
      <c r="DW957" s="30"/>
      <c r="DX957" s="30"/>
      <c r="DY957" s="30"/>
      <c r="DZ957" s="30"/>
      <c r="EA957" s="30"/>
      <c r="EB957" s="30"/>
      <c r="EC957" s="30"/>
      <c r="ED957" s="30"/>
      <c r="EE957" s="30"/>
      <c r="EF957" s="30"/>
      <c r="EG957" s="30"/>
      <c r="EH957" s="30"/>
    </row>
    <row r="958" spans="1:138" ht="14.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30"/>
      <c r="BQ958" s="30"/>
      <c r="BR958" s="30"/>
      <c r="BS958" s="30"/>
      <c r="BT958" s="30"/>
      <c r="BU958" s="30"/>
      <c r="BV958" s="30"/>
      <c r="BW958" s="30"/>
      <c r="BX958" s="30"/>
      <c r="BY958" s="30"/>
      <c r="BZ958" s="30"/>
      <c r="CA958" s="30"/>
      <c r="CB958" s="30"/>
      <c r="CC958" s="30"/>
      <c r="CD958" s="30"/>
      <c r="CE958" s="30"/>
      <c r="CF958" s="30"/>
      <c r="CG958" s="30"/>
      <c r="CH958" s="30"/>
      <c r="CI958" s="30"/>
      <c r="CJ958" s="30"/>
      <c r="CK958" s="30"/>
      <c r="CL958" s="30"/>
      <c r="CM958" s="30"/>
      <c r="CN958" s="30"/>
      <c r="CO958" s="30"/>
      <c r="CP958" s="30"/>
      <c r="CQ958" s="30"/>
      <c r="CR958" s="30"/>
      <c r="CS958" s="30"/>
      <c r="CT958" s="30"/>
      <c r="CU958" s="30"/>
      <c r="CV958" s="30"/>
      <c r="CW958" s="30"/>
      <c r="CX958" s="30"/>
      <c r="CY958" s="30"/>
      <c r="CZ958" s="30"/>
      <c r="DA958" s="30"/>
      <c r="DB958" s="30"/>
      <c r="DC958" s="30"/>
      <c r="DD958" s="30"/>
      <c r="DE958" s="30"/>
      <c r="DF958" s="30"/>
      <c r="DG958" s="30"/>
      <c r="DH958" s="30"/>
      <c r="DI958" s="30"/>
      <c r="DJ958" s="30"/>
      <c r="DK958" s="30"/>
      <c r="DL958" s="30"/>
      <c r="DM958" s="30"/>
      <c r="DN958" s="30"/>
      <c r="DO958" s="30"/>
      <c r="DP958" s="30"/>
      <c r="DQ958" s="30"/>
      <c r="DR958" s="30"/>
      <c r="DS958" s="30"/>
      <c r="DT958" s="30"/>
      <c r="DU958" s="30"/>
      <c r="DV958" s="30"/>
      <c r="DW958" s="30"/>
      <c r="DX958" s="30"/>
      <c r="DY958" s="30"/>
      <c r="DZ958" s="30"/>
      <c r="EA958" s="30"/>
      <c r="EB958" s="30"/>
      <c r="EC958" s="30"/>
      <c r="ED958" s="30"/>
      <c r="EE958" s="30"/>
      <c r="EF958" s="30"/>
      <c r="EG958" s="30"/>
      <c r="EH958" s="30"/>
    </row>
    <row r="959" spans="1:138" ht="14.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30"/>
      <c r="BQ959" s="30"/>
      <c r="BR959" s="30"/>
      <c r="BS959" s="30"/>
      <c r="BT959" s="30"/>
      <c r="BU959" s="30"/>
      <c r="BV959" s="30"/>
      <c r="BW959" s="30"/>
      <c r="BX959" s="30"/>
      <c r="BY959" s="30"/>
      <c r="BZ959" s="30"/>
      <c r="CA959" s="30"/>
      <c r="CB959" s="30"/>
      <c r="CC959" s="30"/>
      <c r="CD959" s="30"/>
      <c r="CE959" s="30"/>
      <c r="CF959" s="30"/>
      <c r="CG959" s="30"/>
      <c r="CH959" s="30"/>
      <c r="CI959" s="30"/>
      <c r="CJ959" s="30"/>
      <c r="CK959" s="30"/>
      <c r="CL959" s="30"/>
      <c r="CM959" s="30"/>
      <c r="CN959" s="30"/>
      <c r="CO959" s="30"/>
      <c r="CP959" s="30"/>
      <c r="CQ959" s="30"/>
      <c r="CR959" s="30"/>
      <c r="CS959" s="30"/>
      <c r="CT959" s="30"/>
      <c r="CU959" s="30"/>
      <c r="CV959" s="30"/>
      <c r="CW959" s="30"/>
      <c r="CX959" s="30"/>
      <c r="CY959" s="30"/>
      <c r="CZ959" s="30"/>
      <c r="DA959" s="30"/>
      <c r="DB959" s="30"/>
      <c r="DC959" s="30"/>
      <c r="DD959" s="30"/>
      <c r="DE959" s="30"/>
      <c r="DF959" s="30"/>
      <c r="DG959" s="30"/>
      <c r="DH959" s="30"/>
      <c r="DI959" s="30"/>
      <c r="DJ959" s="30"/>
      <c r="DK959" s="30"/>
      <c r="DL959" s="30"/>
      <c r="DM959" s="30"/>
      <c r="DN959" s="30"/>
      <c r="DO959" s="30"/>
      <c r="DP959" s="30"/>
      <c r="DQ959" s="30"/>
      <c r="DR959" s="30"/>
      <c r="DS959" s="30"/>
      <c r="DT959" s="30"/>
      <c r="DU959" s="30"/>
      <c r="DV959" s="30"/>
      <c r="DW959" s="30"/>
      <c r="DX959" s="30"/>
      <c r="DY959" s="30"/>
      <c r="DZ959" s="30"/>
      <c r="EA959" s="30"/>
      <c r="EB959" s="30"/>
      <c r="EC959" s="30"/>
      <c r="ED959" s="30"/>
      <c r="EE959" s="30"/>
      <c r="EF959" s="30"/>
      <c r="EG959" s="30"/>
      <c r="EH959" s="30"/>
    </row>
    <row r="960" spans="1:138" ht="14.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30"/>
      <c r="BQ960" s="30"/>
      <c r="BR960" s="30"/>
      <c r="BS960" s="30"/>
      <c r="BT960" s="30"/>
      <c r="BU960" s="30"/>
      <c r="BV960" s="30"/>
      <c r="BW960" s="30"/>
      <c r="BX960" s="30"/>
      <c r="BY960" s="30"/>
      <c r="BZ960" s="30"/>
      <c r="CA960" s="30"/>
      <c r="CB960" s="30"/>
      <c r="CC960" s="30"/>
      <c r="CD960" s="30"/>
      <c r="CE960" s="30"/>
      <c r="CF960" s="30"/>
      <c r="CG960" s="30"/>
      <c r="CH960" s="30"/>
      <c r="CI960" s="30"/>
      <c r="CJ960" s="30"/>
      <c r="CK960" s="30"/>
      <c r="CL960" s="30"/>
      <c r="CM960" s="30"/>
      <c r="CN960" s="30"/>
      <c r="CO960" s="30"/>
      <c r="CP960" s="30"/>
      <c r="CQ960" s="30"/>
      <c r="CR960" s="30"/>
      <c r="CS960" s="30"/>
      <c r="CT960" s="30"/>
      <c r="CU960" s="30"/>
      <c r="CV960" s="30"/>
      <c r="CW960" s="30"/>
      <c r="CX960" s="30"/>
      <c r="CY960" s="30"/>
      <c r="CZ960" s="30"/>
      <c r="DA960" s="30"/>
      <c r="DB960" s="30"/>
      <c r="DC960" s="30"/>
      <c r="DD960" s="30"/>
      <c r="DE960" s="30"/>
      <c r="DF960" s="30"/>
      <c r="DG960" s="30"/>
      <c r="DH960" s="30"/>
      <c r="DI960" s="30"/>
      <c r="DJ960" s="30"/>
      <c r="DK960" s="30"/>
      <c r="DL960" s="30"/>
      <c r="DM960" s="30"/>
      <c r="DN960" s="30"/>
      <c r="DO960" s="30"/>
      <c r="DP960" s="30"/>
      <c r="DQ960" s="30"/>
      <c r="DR960" s="30"/>
      <c r="DS960" s="30"/>
      <c r="DT960" s="30"/>
      <c r="DU960" s="30"/>
      <c r="DV960" s="30"/>
      <c r="DW960" s="30"/>
      <c r="DX960" s="30"/>
      <c r="DY960" s="30"/>
      <c r="DZ960" s="30"/>
      <c r="EA960" s="30"/>
      <c r="EB960" s="30"/>
      <c r="EC960" s="30"/>
      <c r="ED960" s="30"/>
      <c r="EE960" s="30"/>
      <c r="EF960" s="30"/>
      <c r="EG960" s="30"/>
      <c r="EH960" s="30"/>
    </row>
    <row r="961" spans="1:138" ht="14.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30"/>
      <c r="BQ961" s="30"/>
      <c r="BR961" s="30"/>
      <c r="BS961" s="30"/>
      <c r="BT961" s="30"/>
      <c r="BU961" s="30"/>
      <c r="BV961" s="30"/>
      <c r="BW961" s="30"/>
      <c r="BX961" s="30"/>
      <c r="BY961" s="30"/>
      <c r="BZ961" s="30"/>
      <c r="CA961" s="30"/>
      <c r="CB961" s="30"/>
      <c r="CC961" s="30"/>
      <c r="CD961" s="30"/>
      <c r="CE961" s="30"/>
      <c r="CF961" s="30"/>
      <c r="CG961" s="30"/>
      <c r="CH961" s="30"/>
      <c r="CI961" s="30"/>
      <c r="CJ961" s="30"/>
      <c r="CK961" s="30"/>
      <c r="CL961" s="30"/>
      <c r="CM961" s="30"/>
      <c r="CN961" s="30"/>
      <c r="CO961" s="30"/>
      <c r="CP961" s="30"/>
      <c r="CQ961" s="30"/>
      <c r="CR961" s="30"/>
      <c r="CS961" s="30"/>
      <c r="CT961" s="30"/>
      <c r="CU961" s="30"/>
      <c r="CV961" s="30"/>
      <c r="CW961" s="30"/>
      <c r="CX961" s="30"/>
      <c r="CY961" s="30"/>
      <c r="CZ961" s="30"/>
      <c r="DA961" s="30"/>
      <c r="DB961" s="30"/>
      <c r="DC961" s="30"/>
      <c r="DD961" s="30"/>
      <c r="DE961" s="30"/>
      <c r="DF961" s="30"/>
      <c r="DG961" s="30"/>
      <c r="DH961" s="30"/>
      <c r="DI961" s="30"/>
      <c r="DJ961" s="30"/>
      <c r="DK961" s="30"/>
      <c r="DL961" s="30"/>
      <c r="DM961" s="30"/>
      <c r="DN961" s="30"/>
      <c r="DO961" s="30"/>
      <c r="DP961" s="30"/>
      <c r="DQ961" s="30"/>
      <c r="DR961" s="30"/>
      <c r="DS961" s="30"/>
      <c r="DT961" s="30"/>
      <c r="DU961" s="30"/>
      <c r="DV961" s="30"/>
      <c r="DW961" s="30"/>
      <c r="DX961" s="30"/>
      <c r="DY961" s="30"/>
      <c r="DZ961" s="30"/>
      <c r="EA961" s="30"/>
      <c r="EB961" s="30"/>
      <c r="EC961" s="30"/>
      <c r="ED961" s="30"/>
      <c r="EE961" s="30"/>
      <c r="EF961" s="30"/>
      <c r="EG961" s="30"/>
      <c r="EH961" s="30"/>
    </row>
    <row r="962" spans="1:138" ht="14.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30"/>
      <c r="BQ962" s="30"/>
      <c r="BR962" s="30"/>
      <c r="BS962" s="30"/>
      <c r="BT962" s="30"/>
      <c r="BU962" s="30"/>
      <c r="BV962" s="30"/>
      <c r="BW962" s="30"/>
      <c r="BX962" s="30"/>
      <c r="BY962" s="30"/>
      <c r="BZ962" s="30"/>
      <c r="CA962" s="30"/>
      <c r="CB962" s="30"/>
      <c r="CC962" s="30"/>
      <c r="CD962" s="30"/>
      <c r="CE962" s="30"/>
      <c r="CF962" s="30"/>
      <c r="CG962" s="30"/>
      <c r="CH962" s="30"/>
      <c r="CI962" s="30"/>
      <c r="CJ962" s="30"/>
      <c r="CK962" s="30"/>
      <c r="CL962" s="30"/>
      <c r="CM962" s="30"/>
      <c r="CN962" s="30"/>
      <c r="CO962" s="30"/>
      <c r="CP962" s="30"/>
      <c r="CQ962" s="30"/>
      <c r="CR962" s="30"/>
      <c r="CS962" s="30"/>
      <c r="CT962" s="30"/>
      <c r="CU962" s="30"/>
      <c r="CV962" s="30"/>
      <c r="CW962" s="30"/>
      <c r="CX962" s="30"/>
      <c r="CY962" s="30"/>
      <c r="CZ962" s="30"/>
      <c r="DA962" s="30"/>
      <c r="DB962" s="30"/>
      <c r="DC962" s="30"/>
      <c r="DD962" s="30"/>
      <c r="DE962" s="30"/>
      <c r="DF962" s="30"/>
      <c r="DG962" s="30"/>
      <c r="DH962" s="30"/>
      <c r="DI962" s="30"/>
      <c r="DJ962" s="30"/>
      <c r="DK962" s="30"/>
      <c r="DL962" s="30"/>
      <c r="DM962" s="30"/>
      <c r="DN962" s="30"/>
      <c r="DO962" s="30"/>
      <c r="DP962" s="30"/>
      <c r="DQ962" s="30"/>
      <c r="DR962" s="30"/>
      <c r="DS962" s="30"/>
      <c r="DT962" s="30"/>
      <c r="DU962" s="30"/>
      <c r="DV962" s="30"/>
      <c r="DW962" s="30"/>
      <c r="DX962" s="30"/>
      <c r="DY962" s="30"/>
      <c r="DZ962" s="30"/>
      <c r="EA962" s="30"/>
      <c r="EB962" s="30"/>
      <c r="EC962" s="30"/>
      <c r="ED962" s="30"/>
      <c r="EE962" s="30"/>
      <c r="EF962" s="30"/>
      <c r="EG962" s="30"/>
      <c r="EH962" s="30"/>
    </row>
    <row r="963" spans="1:138" ht="14.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30"/>
      <c r="BQ963" s="30"/>
      <c r="BR963" s="30"/>
      <c r="BS963" s="30"/>
      <c r="BT963" s="30"/>
      <c r="BU963" s="30"/>
      <c r="BV963" s="30"/>
      <c r="BW963" s="30"/>
      <c r="BX963" s="30"/>
      <c r="BY963" s="30"/>
      <c r="BZ963" s="30"/>
      <c r="CA963" s="30"/>
      <c r="CB963" s="30"/>
      <c r="CC963" s="30"/>
      <c r="CD963" s="30"/>
      <c r="CE963" s="30"/>
      <c r="CF963" s="30"/>
      <c r="CG963" s="30"/>
      <c r="CH963" s="30"/>
      <c r="CI963" s="30"/>
      <c r="CJ963" s="30"/>
      <c r="CK963" s="30"/>
      <c r="CL963" s="30"/>
      <c r="CM963" s="30"/>
      <c r="CN963" s="30"/>
      <c r="CO963" s="30"/>
      <c r="CP963" s="30"/>
      <c r="CQ963" s="30"/>
      <c r="CR963" s="30"/>
      <c r="CS963" s="30"/>
      <c r="CT963" s="30"/>
      <c r="CU963" s="30"/>
      <c r="CV963" s="30"/>
      <c r="CW963" s="30"/>
      <c r="CX963" s="30"/>
      <c r="CY963" s="30"/>
      <c r="CZ963" s="30"/>
      <c r="DA963" s="30"/>
      <c r="DB963" s="30"/>
      <c r="DC963" s="30"/>
      <c r="DD963" s="30"/>
      <c r="DE963" s="30"/>
      <c r="DF963" s="30"/>
      <c r="DG963" s="30"/>
      <c r="DH963" s="30"/>
      <c r="DI963" s="30"/>
      <c r="DJ963" s="30"/>
      <c r="DK963" s="30"/>
      <c r="DL963" s="30"/>
      <c r="DM963" s="30"/>
      <c r="DN963" s="30"/>
      <c r="DO963" s="30"/>
      <c r="DP963" s="30"/>
      <c r="DQ963" s="30"/>
      <c r="DR963" s="30"/>
      <c r="DS963" s="30"/>
      <c r="DT963" s="30"/>
      <c r="DU963" s="30"/>
      <c r="DV963" s="30"/>
      <c r="DW963" s="30"/>
      <c r="DX963" s="30"/>
      <c r="DY963" s="30"/>
      <c r="DZ963" s="30"/>
      <c r="EA963" s="30"/>
      <c r="EB963" s="30"/>
      <c r="EC963" s="30"/>
      <c r="ED963" s="30"/>
      <c r="EE963" s="30"/>
      <c r="EF963" s="30"/>
      <c r="EG963" s="30"/>
      <c r="EH963" s="30"/>
    </row>
    <row r="964" spans="1:138" ht="14.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30"/>
      <c r="BQ964" s="30"/>
      <c r="BR964" s="30"/>
      <c r="BS964" s="30"/>
      <c r="BT964" s="30"/>
      <c r="BU964" s="30"/>
      <c r="BV964" s="30"/>
      <c r="BW964" s="30"/>
      <c r="BX964" s="30"/>
      <c r="BY964" s="30"/>
      <c r="BZ964" s="30"/>
      <c r="CA964" s="30"/>
      <c r="CB964" s="30"/>
      <c r="CC964" s="30"/>
      <c r="CD964" s="30"/>
      <c r="CE964" s="30"/>
      <c r="CF964" s="30"/>
      <c r="CG964" s="30"/>
      <c r="CH964" s="30"/>
      <c r="CI964" s="30"/>
      <c r="CJ964" s="30"/>
      <c r="CK964" s="30"/>
      <c r="CL964" s="30"/>
      <c r="CM964" s="30"/>
      <c r="CN964" s="30"/>
      <c r="CO964" s="30"/>
      <c r="CP964" s="30"/>
      <c r="CQ964" s="30"/>
      <c r="CR964" s="30"/>
      <c r="CS964" s="30"/>
      <c r="CT964" s="30"/>
      <c r="CU964" s="30"/>
      <c r="CV964" s="30"/>
      <c r="CW964" s="30"/>
      <c r="CX964" s="30"/>
      <c r="CY964" s="30"/>
      <c r="CZ964" s="30"/>
      <c r="DA964" s="30"/>
      <c r="DB964" s="30"/>
      <c r="DC964" s="30"/>
      <c r="DD964" s="30"/>
      <c r="DE964" s="30"/>
      <c r="DF964" s="30"/>
      <c r="DG964" s="30"/>
      <c r="DH964" s="30"/>
      <c r="DI964" s="30"/>
      <c r="DJ964" s="30"/>
      <c r="DK964" s="30"/>
      <c r="DL964" s="30"/>
      <c r="DM964" s="30"/>
      <c r="DN964" s="30"/>
      <c r="DO964" s="30"/>
      <c r="DP964" s="30"/>
      <c r="DQ964" s="30"/>
      <c r="DR964" s="30"/>
      <c r="DS964" s="30"/>
      <c r="DT964" s="30"/>
      <c r="DU964" s="30"/>
      <c r="DV964" s="30"/>
      <c r="DW964" s="30"/>
      <c r="DX964" s="30"/>
      <c r="DY964" s="30"/>
      <c r="DZ964" s="30"/>
      <c r="EA964" s="30"/>
      <c r="EB964" s="30"/>
      <c r="EC964" s="30"/>
      <c r="ED964" s="30"/>
      <c r="EE964" s="30"/>
      <c r="EF964" s="30"/>
      <c r="EG964" s="30"/>
      <c r="EH964" s="30"/>
    </row>
    <row r="965" spans="1:138" ht="14.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30"/>
      <c r="BQ965" s="30"/>
      <c r="BR965" s="30"/>
      <c r="BS965" s="30"/>
      <c r="BT965" s="30"/>
      <c r="BU965" s="30"/>
      <c r="BV965" s="30"/>
      <c r="BW965" s="30"/>
      <c r="BX965" s="30"/>
      <c r="BY965" s="30"/>
      <c r="BZ965" s="30"/>
      <c r="CA965" s="30"/>
      <c r="CB965" s="30"/>
      <c r="CC965" s="30"/>
      <c r="CD965" s="30"/>
      <c r="CE965" s="30"/>
      <c r="CF965" s="30"/>
      <c r="CG965" s="30"/>
      <c r="CH965" s="30"/>
      <c r="CI965" s="30"/>
      <c r="CJ965" s="30"/>
      <c r="CK965" s="30"/>
      <c r="CL965" s="30"/>
      <c r="CM965" s="30"/>
      <c r="CN965" s="30"/>
      <c r="CO965" s="30"/>
      <c r="CP965" s="30"/>
      <c r="CQ965" s="30"/>
      <c r="CR965" s="30"/>
      <c r="CS965" s="30"/>
      <c r="CT965" s="30"/>
      <c r="CU965" s="30"/>
      <c r="CV965" s="30"/>
      <c r="CW965" s="30"/>
      <c r="CX965" s="30"/>
      <c r="CY965" s="30"/>
      <c r="CZ965" s="30"/>
      <c r="DA965" s="30"/>
      <c r="DB965" s="30"/>
      <c r="DC965" s="30"/>
      <c r="DD965" s="30"/>
      <c r="DE965" s="30"/>
      <c r="DF965" s="30"/>
      <c r="DG965" s="30"/>
      <c r="DH965" s="30"/>
      <c r="DI965" s="30"/>
      <c r="DJ965" s="30"/>
      <c r="DK965" s="30"/>
      <c r="DL965" s="30"/>
      <c r="DM965" s="30"/>
      <c r="DN965" s="30"/>
      <c r="DO965" s="30"/>
      <c r="DP965" s="30"/>
      <c r="DQ965" s="30"/>
      <c r="DR965" s="30"/>
      <c r="DS965" s="30"/>
      <c r="DT965" s="30"/>
      <c r="DU965" s="30"/>
      <c r="DV965" s="30"/>
      <c r="DW965" s="30"/>
      <c r="DX965" s="30"/>
      <c r="DY965" s="30"/>
      <c r="DZ965" s="30"/>
      <c r="EA965" s="30"/>
      <c r="EB965" s="30"/>
      <c r="EC965" s="30"/>
      <c r="ED965" s="30"/>
      <c r="EE965" s="30"/>
      <c r="EF965" s="30"/>
      <c r="EG965" s="30"/>
      <c r="EH965" s="30"/>
    </row>
    <row r="966" spans="1:138" ht="14.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30"/>
      <c r="BQ966" s="30"/>
      <c r="BR966" s="30"/>
      <c r="BS966" s="30"/>
      <c r="BT966" s="30"/>
      <c r="BU966" s="30"/>
      <c r="BV966" s="30"/>
      <c r="BW966" s="30"/>
      <c r="BX966" s="30"/>
      <c r="BY966" s="30"/>
      <c r="BZ966" s="30"/>
      <c r="CA966" s="30"/>
      <c r="CB966" s="30"/>
      <c r="CC966" s="30"/>
      <c r="CD966" s="30"/>
      <c r="CE966" s="30"/>
      <c r="CF966" s="30"/>
      <c r="CG966" s="30"/>
      <c r="CH966" s="30"/>
      <c r="CI966" s="30"/>
      <c r="CJ966" s="30"/>
      <c r="CK966" s="30"/>
      <c r="CL966" s="30"/>
      <c r="CM966" s="30"/>
      <c r="CN966" s="30"/>
      <c r="CO966" s="30"/>
      <c r="CP966" s="30"/>
      <c r="CQ966" s="30"/>
      <c r="CR966" s="30"/>
      <c r="CS966" s="30"/>
      <c r="CT966" s="30"/>
      <c r="CU966" s="30"/>
      <c r="CV966" s="30"/>
      <c r="CW966" s="30"/>
      <c r="CX966" s="30"/>
      <c r="CY966" s="30"/>
      <c r="CZ966" s="30"/>
      <c r="DA966" s="30"/>
      <c r="DB966" s="30"/>
      <c r="DC966" s="30"/>
      <c r="DD966" s="30"/>
      <c r="DE966" s="30"/>
      <c r="DF966" s="30"/>
      <c r="DG966" s="30"/>
      <c r="DH966" s="30"/>
      <c r="DI966" s="30"/>
      <c r="DJ966" s="30"/>
      <c r="DK966" s="30"/>
      <c r="DL966" s="30"/>
      <c r="DM966" s="30"/>
      <c r="DN966" s="30"/>
      <c r="DO966" s="30"/>
      <c r="DP966" s="30"/>
      <c r="DQ966" s="30"/>
      <c r="DR966" s="30"/>
      <c r="DS966" s="30"/>
      <c r="DT966" s="30"/>
      <c r="DU966" s="30"/>
      <c r="DV966" s="30"/>
      <c r="DW966" s="30"/>
      <c r="DX966" s="30"/>
      <c r="DY966" s="30"/>
      <c r="DZ966" s="30"/>
      <c r="EA966" s="30"/>
      <c r="EB966" s="30"/>
      <c r="EC966" s="30"/>
      <c r="ED966" s="30"/>
      <c r="EE966" s="30"/>
      <c r="EF966" s="30"/>
      <c r="EG966" s="30"/>
      <c r="EH966" s="30"/>
    </row>
    <row r="967" spans="1:138" ht="14.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30"/>
      <c r="BQ967" s="30"/>
      <c r="BR967" s="30"/>
      <c r="BS967" s="30"/>
      <c r="BT967" s="30"/>
      <c r="BU967" s="30"/>
      <c r="BV967" s="30"/>
      <c r="BW967" s="30"/>
      <c r="BX967" s="30"/>
      <c r="BY967" s="30"/>
      <c r="BZ967" s="30"/>
      <c r="CA967" s="30"/>
      <c r="CB967" s="30"/>
      <c r="CC967" s="30"/>
      <c r="CD967" s="30"/>
      <c r="CE967" s="30"/>
      <c r="CF967" s="30"/>
      <c r="CG967" s="30"/>
      <c r="CH967" s="30"/>
      <c r="CI967" s="30"/>
      <c r="CJ967" s="30"/>
      <c r="CK967" s="30"/>
      <c r="CL967" s="30"/>
      <c r="CM967" s="30"/>
      <c r="CN967" s="30"/>
      <c r="CO967" s="30"/>
      <c r="CP967" s="30"/>
      <c r="CQ967" s="30"/>
      <c r="CR967" s="30"/>
      <c r="CS967" s="30"/>
      <c r="CT967" s="30"/>
      <c r="CU967" s="30"/>
      <c r="CV967" s="30"/>
      <c r="CW967" s="30"/>
      <c r="CX967" s="30"/>
      <c r="CY967" s="30"/>
      <c r="CZ967" s="30"/>
      <c r="DA967" s="30"/>
      <c r="DB967" s="30"/>
      <c r="DC967" s="30"/>
      <c r="DD967" s="30"/>
      <c r="DE967" s="30"/>
      <c r="DF967" s="30"/>
      <c r="DG967" s="30"/>
      <c r="DH967" s="30"/>
      <c r="DI967" s="30"/>
      <c r="DJ967" s="30"/>
      <c r="DK967" s="30"/>
      <c r="DL967" s="30"/>
      <c r="DM967" s="30"/>
      <c r="DN967" s="30"/>
      <c r="DO967" s="30"/>
      <c r="DP967" s="30"/>
      <c r="DQ967" s="30"/>
      <c r="DR967" s="30"/>
      <c r="DS967" s="30"/>
      <c r="DT967" s="30"/>
      <c r="DU967" s="30"/>
      <c r="DV967" s="30"/>
      <c r="DW967" s="30"/>
      <c r="DX967" s="30"/>
      <c r="DY967" s="30"/>
      <c r="DZ967" s="30"/>
      <c r="EA967" s="30"/>
      <c r="EB967" s="30"/>
      <c r="EC967" s="30"/>
      <c r="ED967" s="30"/>
      <c r="EE967" s="30"/>
      <c r="EF967" s="30"/>
      <c r="EG967" s="30"/>
      <c r="EH967" s="30"/>
    </row>
    <row r="968" spans="1:138" ht="14.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30"/>
      <c r="BQ968" s="30"/>
      <c r="BR968" s="30"/>
      <c r="BS968" s="30"/>
      <c r="BT968" s="30"/>
      <c r="BU968" s="30"/>
      <c r="BV968" s="30"/>
      <c r="BW968" s="30"/>
      <c r="BX968" s="30"/>
      <c r="BY968" s="30"/>
      <c r="BZ968" s="30"/>
      <c r="CA968" s="30"/>
      <c r="CB968" s="30"/>
      <c r="CC968" s="30"/>
      <c r="CD968" s="30"/>
      <c r="CE968" s="30"/>
      <c r="CF968" s="30"/>
      <c r="CG968" s="30"/>
      <c r="CH968" s="30"/>
      <c r="CI968" s="30"/>
      <c r="CJ968" s="30"/>
      <c r="CK968" s="30"/>
      <c r="CL968" s="30"/>
      <c r="CM968" s="30"/>
      <c r="CN968" s="30"/>
      <c r="CO968" s="30"/>
      <c r="CP968" s="30"/>
      <c r="CQ968" s="30"/>
      <c r="CR968" s="30"/>
      <c r="CS968" s="30"/>
      <c r="CT968" s="30"/>
      <c r="CU968" s="30"/>
      <c r="CV968" s="30"/>
      <c r="CW968" s="30"/>
      <c r="CX968" s="30"/>
      <c r="CY968" s="30"/>
      <c r="CZ968" s="30"/>
      <c r="DA968" s="30"/>
      <c r="DB968" s="30"/>
      <c r="DC968" s="30"/>
      <c r="DD968" s="30"/>
      <c r="DE968" s="30"/>
      <c r="DF968" s="30"/>
      <c r="DG968" s="30"/>
      <c r="DH968" s="30"/>
      <c r="DI968" s="30"/>
      <c r="DJ968" s="30"/>
      <c r="DK968" s="30"/>
      <c r="DL968" s="30"/>
      <c r="DM968" s="30"/>
      <c r="DN968" s="30"/>
      <c r="DO968" s="30"/>
      <c r="DP968" s="30"/>
      <c r="DQ968" s="30"/>
      <c r="DR968" s="30"/>
      <c r="DS968" s="30"/>
      <c r="DT968" s="30"/>
      <c r="DU968" s="30"/>
      <c r="DV968" s="30"/>
      <c r="DW968" s="30"/>
      <c r="DX968" s="30"/>
      <c r="DY968" s="30"/>
      <c r="DZ968" s="30"/>
      <c r="EA968" s="30"/>
      <c r="EB968" s="30"/>
      <c r="EC968" s="30"/>
      <c r="ED968" s="30"/>
      <c r="EE968" s="30"/>
      <c r="EF968" s="30"/>
      <c r="EG968" s="30"/>
      <c r="EH968" s="30"/>
    </row>
    <row r="969" spans="1:138" ht="14.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30"/>
      <c r="BQ969" s="30"/>
      <c r="BR969" s="30"/>
      <c r="BS969" s="30"/>
      <c r="BT969" s="30"/>
      <c r="BU969" s="30"/>
      <c r="BV969" s="30"/>
      <c r="BW969" s="30"/>
      <c r="BX969" s="30"/>
      <c r="BY969" s="30"/>
      <c r="BZ969" s="30"/>
      <c r="CA969" s="30"/>
      <c r="CB969" s="30"/>
      <c r="CC969" s="30"/>
      <c r="CD969" s="30"/>
      <c r="CE969" s="30"/>
      <c r="CF969" s="30"/>
      <c r="CG969" s="30"/>
      <c r="CH969" s="30"/>
      <c r="CI969" s="30"/>
      <c r="CJ969" s="30"/>
      <c r="CK969" s="30"/>
      <c r="CL969" s="30"/>
      <c r="CM969" s="30"/>
      <c r="CN969" s="30"/>
      <c r="CO969" s="30"/>
      <c r="CP969" s="30"/>
      <c r="CQ969" s="30"/>
      <c r="CR969" s="30"/>
      <c r="CS969" s="30"/>
      <c r="CT969" s="30"/>
      <c r="CU969" s="30"/>
      <c r="CV969" s="30"/>
      <c r="CW969" s="30"/>
      <c r="CX969" s="30"/>
      <c r="CY969" s="30"/>
      <c r="CZ969" s="30"/>
      <c r="DA969" s="30"/>
      <c r="DB969" s="30"/>
      <c r="DC969" s="30"/>
      <c r="DD969" s="30"/>
      <c r="DE969" s="30"/>
      <c r="DF969" s="30"/>
      <c r="DG969" s="30"/>
      <c r="DH969" s="30"/>
      <c r="DI969" s="30"/>
      <c r="DJ969" s="30"/>
      <c r="DK969" s="30"/>
      <c r="DL969" s="30"/>
      <c r="DM969" s="30"/>
      <c r="DN969" s="30"/>
      <c r="DO969" s="30"/>
      <c r="DP969" s="30"/>
      <c r="DQ969" s="30"/>
      <c r="DR969" s="30"/>
      <c r="DS969" s="30"/>
      <c r="DT969" s="30"/>
      <c r="DU969" s="30"/>
      <c r="DV969" s="30"/>
      <c r="DW969" s="30"/>
      <c r="DX969" s="30"/>
      <c r="DY969" s="30"/>
      <c r="DZ969" s="30"/>
      <c r="EA969" s="30"/>
      <c r="EB969" s="30"/>
      <c r="EC969" s="30"/>
      <c r="ED969" s="30"/>
      <c r="EE969" s="30"/>
      <c r="EF969" s="30"/>
      <c r="EG969" s="30"/>
      <c r="EH969" s="30"/>
    </row>
    <row r="970" spans="1:138" ht="14.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30"/>
      <c r="BQ970" s="30"/>
      <c r="BR970" s="30"/>
      <c r="BS970" s="30"/>
      <c r="BT970" s="30"/>
      <c r="BU970" s="30"/>
      <c r="BV970" s="30"/>
      <c r="BW970" s="30"/>
      <c r="BX970" s="30"/>
      <c r="BY970" s="30"/>
      <c r="BZ970" s="30"/>
      <c r="CA970" s="30"/>
      <c r="CB970" s="30"/>
      <c r="CC970" s="30"/>
      <c r="CD970" s="30"/>
      <c r="CE970" s="30"/>
      <c r="CF970" s="30"/>
      <c r="CG970" s="30"/>
      <c r="CH970" s="30"/>
      <c r="CI970" s="30"/>
      <c r="CJ970" s="30"/>
      <c r="CK970" s="30"/>
      <c r="CL970" s="30"/>
      <c r="CM970" s="30"/>
      <c r="CN970" s="30"/>
      <c r="CO970" s="30"/>
      <c r="CP970" s="30"/>
      <c r="CQ970" s="30"/>
      <c r="CR970" s="30"/>
      <c r="CS970" s="30"/>
      <c r="CT970" s="30"/>
      <c r="CU970" s="30"/>
      <c r="CV970" s="30"/>
      <c r="CW970" s="30"/>
      <c r="CX970" s="30"/>
      <c r="CY970" s="30"/>
      <c r="CZ970" s="30"/>
      <c r="DA970" s="30"/>
      <c r="DB970" s="30"/>
      <c r="DC970" s="30"/>
      <c r="DD970" s="30"/>
      <c r="DE970" s="30"/>
      <c r="DF970" s="30"/>
      <c r="DG970" s="30"/>
      <c r="DH970" s="30"/>
      <c r="DI970" s="30"/>
      <c r="DJ970" s="30"/>
      <c r="DK970" s="30"/>
      <c r="DL970" s="30"/>
      <c r="DM970" s="30"/>
      <c r="DN970" s="30"/>
      <c r="DO970" s="30"/>
      <c r="DP970" s="30"/>
      <c r="DQ970" s="30"/>
      <c r="DR970" s="30"/>
      <c r="DS970" s="30"/>
      <c r="DT970" s="30"/>
      <c r="DU970" s="30"/>
      <c r="DV970" s="30"/>
      <c r="DW970" s="30"/>
      <c r="DX970" s="30"/>
      <c r="DY970" s="30"/>
      <c r="DZ970" s="30"/>
      <c r="EA970" s="30"/>
      <c r="EB970" s="30"/>
      <c r="EC970" s="30"/>
      <c r="ED970" s="30"/>
      <c r="EE970" s="30"/>
      <c r="EF970" s="30"/>
      <c r="EG970" s="30"/>
      <c r="EH970" s="30"/>
    </row>
    <row r="971" spans="1:138" ht="14.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30"/>
      <c r="BQ971" s="30"/>
      <c r="BR971" s="30"/>
      <c r="BS971" s="30"/>
      <c r="BT971" s="30"/>
      <c r="BU971" s="30"/>
      <c r="BV971" s="30"/>
      <c r="BW971" s="30"/>
      <c r="BX971" s="30"/>
      <c r="BY971" s="30"/>
      <c r="BZ971" s="30"/>
      <c r="CA971" s="30"/>
      <c r="CB971" s="30"/>
      <c r="CC971" s="30"/>
      <c r="CD971" s="30"/>
      <c r="CE971" s="30"/>
      <c r="CF971" s="30"/>
      <c r="CG971" s="30"/>
      <c r="CH971" s="30"/>
      <c r="CI971" s="30"/>
      <c r="CJ971" s="30"/>
      <c r="CK971" s="30"/>
      <c r="CL971" s="30"/>
      <c r="CM971" s="30"/>
      <c r="CN971" s="30"/>
      <c r="CO971" s="30"/>
      <c r="CP971" s="30"/>
      <c r="CQ971" s="30"/>
      <c r="CR971" s="30"/>
      <c r="CS971" s="30"/>
      <c r="CT971" s="30"/>
      <c r="CU971" s="30"/>
      <c r="CV971" s="30"/>
      <c r="CW971" s="30"/>
      <c r="CX971" s="30"/>
      <c r="CY971" s="30"/>
      <c r="CZ971" s="30"/>
      <c r="DA971" s="30"/>
      <c r="DB971" s="30"/>
      <c r="DC971" s="30"/>
      <c r="DD971" s="30"/>
      <c r="DE971" s="30"/>
      <c r="DF971" s="30"/>
      <c r="DG971" s="30"/>
      <c r="DH971" s="30"/>
      <c r="DI971" s="30"/>
      <c r="DJ971" s="30"/>
      <c r="DK971" s="30"/>
      <c r="DL971" s="30"/>
      <c r="DM971" s="30"/>
      <c r="DN971" s="30"/>
      <c r="DO971" s="30"/>
      <c r="DP971" s="30"/>
      <c r="DQ971" s="30"/>
      <c r="DR971" s="30"/>
      <c r="DS971" s="30"/>
      <c r="DT971" s="30"/>
      <c r="DU971" s="30"/>
      <c r="DV971" s="30"/>
      <c r="DW971" s="30"/>
      <c r="DX971" s="30"/>
      <c r="DY971" s="30"/>
      <c r="DZ971" s="30"/>
      <c r="EA971" s="30"/>
      <c r="EB971" s="30"/>
      <c r="EC971" s="30"/>
      <c r="ED971" s="30"/>
      <c r="EE971" s="30"/>
      <c r="EF971" s="30"/>
      <c r="EG971" s="30"/>
      <c r="EH971" s="30"/>
    </row>
    <row r="972" spans="1:138" ht="14.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30"/>
      <c r="BQ972" s="30"/>
      <c r="BR972" s="30"/>
      <c r="BS972" s="30"/>
      <c r="BT972" s="30"/>
      <c r="BU972" s="30"/>
      <c r="BV972" s="30"/>
      <c r="BW972" s="30"/>
      <c r="BX972" s="30"/>
      <c r="BY972" s="30"/>
      <c r="BZ972" s="30"/>
      <c r="CA972" s="30"/>
      <c r="CB972" s="30"/>
      <c r="CC972" s="30"/>
      <c r="CD972" s="30"/>
      <c r="CE972" s="30"/>
      <c r="CF972" s="30"/>
      <c r="CG972" s="30"/>
      <c r="CH972" s="30"/>
      <c r="CI972" s="30"/>
      <c r="CJ972" s="30"/>
      <c r="CK972" s="30"/>
      <c r="CL972" s="30"/>
      <c r="CM972" s="30"/>
      <c r="CN972" s="30"/>
      <c r="CO972" s="30"/>
      <c r="CP972" s="30"/>
      <c r="CQ972" s="30"/>
      <c r="CR972" s="30"/>
      <c r="CS972" s="30"/>
      <c r="CT972" s="30"/>
      <c r="CU972" s="30"/>
      <c r="CV972" s="30"/>
      <c r="CW972" s="30"/>
      <c r="CX972" s="30"/>
      <c r="CY972" s="30"/>
      <c r="CZ972" s="30"/>
      <c r="DA972" s="30"/>
      <c r="DB972" s="30"/>
      <c r="DC972" s="30"/>
      <c r="DD972" s="30"/>
      <c r="DE972" s="30"/>
      <c r="DF972" s="30"/>
      <c r="DG972" s="30"/>
      <c r="DH972" s="30"/>
      <c r="DI972" s="30"/>
      <c r="DJ972" s="30"/>
      <c r="DK972" s="30"/>
      <c r="DL972" s="30"/>
      <c r="DM972" s="30"/>
      <c r="DN972" s="30"/>
      <c r="DO972" s="30"/>
      <c r="DP972" s="30"/>
      <c r="DQ972" s="30"/>
      <c r="DR972" s="30"/>
      <c r="DS972" s="30"/>
      <c r="DT972" s="30"/>
      <c r="DU972" s="30"/>
      <c r="DV972" s="30"/>
      <c r="DW972" s="30"/>
      <c r="DX972" s="30"/>
      <c r="DY972" s="30"/>
      <c r="DZ972" s="30"/>
      <c r="EA972" s="30"/>
      <c r="EB972" s="30"/>
      <c r="EC972" s="30"/>
      <c r="ED972" s="30"/>
      <c r="EE972" s="30"/>
      <c r="EF972" s="30"/>
      <c r="EG972" s="30"/>
      <c r="EH972" s="30"/>
    </row>
    <row r="973" spans="1:138" ht="14.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30"/>
      <c r="BQ973" s="30"/>
      <c r="BR973" s="30"/>
      <c r="BS973" s="30"/>
      <c r="BT973" s="30"/>
      <c r="BU973" s="30"/>
      <c r="BV973" s="30"/>
      <c r="BW973" s="30"/>
      <c r="BX973" s="30"/>
      <c r="BY973" s="30"/>
      <c r="BZ973" s="30"/>
      <c r="CA973" s="30"/>
      <c r="CB973" s="30"/>
      <c r="CC973" s="30"/>
      <c r="CD973" s="30"/>
      <c r="CE973" s="30"/>
      <c r="CF973" s="30"/>
      <c r="CG973" s="30"/>
      <c r="CH973" s="30"/>
      <c r="CI973" s="30"/>
      <c r="CJ973" s="30"/>
      <c r="CK973" s="30"/>
      <c r="CL973" s="30"/>
      <c r="CM973" s="30"/>
      <c r="CN973" s="30"/>
      <c r="CO973" s="30"/>
      <c r="CP973" s="30"/>
      <c r="CQ973" s="30"/>
      <c r="CR973" s="30"/>
      <c r="CS973" s="30"/>
      <c r="CT973" s="30"/>
      <c r="CU973" s="30"/>
      <c r="CV973" s="30"/>
      <c r="CW973" s="30"/>
      <c r="CX973" s="30"/>
      <c r="CY973" s="30"/>
      <c r="CZ973" s="30"/>
      <c r="DA973" s="30"/>
      <c r="DB973" s="30"/>
      <c r="DC973" s="30"/>
      <c r="DD973" s="30"/>
      <c r="DE973" s="30"/>
      <c r="DF973" s="30"/>
      <c r="DG973" s="30"/>
      <c r="DH973" s="30"/>
      <c r="DI973" s="30"/>
      <c r="DJ973" s="30"/>
      <c r="DK973" s="30"/>
      <c r="DL973" s="30"/>
      <c r="DM973" s="30"/>
      <c r="DN973" s="30"/>
      <c r="DO973" s="30"/>
      <c r="DP973" s="30"/>
      <c r="DQ973" s="30"/>
      <c r="DR973" s="30"/>
      <c r="DS973" s="30"/>
      <c r="DT973" s="30"/>
      <c r="DU973" s="30"/>
      <c r="DV973" s="30"/>
      <c r="DW973" s="30"/>
      <c r="DX973" s="30"/>
      <c r="DY973" s="30"/>
      <c r="DZ973" s="30"/>
      <c r="EA973" s="30"/>
      <c r="EB973" s="30"/>
      <c r="EC973" s="30"/>
      <c r="ED973" s="30"/>
      <c r="EE973" s="30"/>
      <c r="EF973" s="30"/>
      <c r="EG973" s="30"/>
      <c r="EH973" s="30"/>
    </row>
    <row r="974" spans="1:138" ht="14.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30"/>
      <c r="BQ974" s="30"/>
      <c r="BR974" s="30"/>
      <c r="BS974" s="30"/>
      <c r="BT974" s="30"/>
      <c r="BU974" s="30"/>
      <c r="BV974" s="30"/>
      <c r="BW974" s="30"/>
      <c r="BX974" s="30"/>
      <c r="BY974" s="30"/>
      <c r="BZ974" s="30"/>
      <c r="CA974" s="30"/>
      <c r="CB974" s="30"/>
      <c r="CC974" s="30"/>
      <c r="CD974" s="30"/>
      <c r="CE974" s="30"/>
      <c r="CF974" s="30"/>
      <c r="CG974" s="30"/>
      <c r="CH974" s="30"/>
      <c r="CI974" s="30"/>
      <c r="CJ974" s="30"/>
      <c r="CK974" s="30"/>
      <c r="CL974" s="30"/>
      <c r="CM974" s="30"/>
      <c r="CN974" s="30"/>
      <c r="CO974" s="30"/>
      <c r="CP974" s="30"/>
      <c r="CQ974" s="30"/>
      <c r="CR974" s="30"/>
      <c r="CS974" s="30"/>
      <c r="CT974" s="30"/>
      <c r="CU974" s="30"/>
      <c r="CV974" s="30"/>
      <c r="CW974" s="30"/>
      <c r="CX974" s="30"/>
      <c r="CY974" s="30"/>
      <c r="CZ974" s="30"/>
      <c r="DA974" s="30"/>
      <c r="DB974" s="30"/>
      <c r="DC974" s="30"/>
      <c r="DD974" s="30"/>
      <c r="DE974" s="30"/>
      <c r="DF974" s="30"/>
      <c r="DG974" s="30"/>
      <c r="DH974" s="30"/>
      <c r="DI974" s="30"/>
      <c r="DJ974" s="30"/>
      <c r="DK974" s="30"/>
      <c r="DL974" s="30"/>
      <c r="DM974" s="30"/>
      <c r="DN974" s="30"/>
      <c r="DO974" s="30"/>
      <c r="DP974" s="30"/>
      <c r="DQ974" s="30"/>
      <c r="DR974" s="30"/>
      <c r="DS974" s="30"/>
      <c r="DT974" s="30"/>
      <c r="DU974" s="30"/>
      <c r="DV974" s="30"/>
      <c r="DW974" s="30"/>
      <c r="DX974" s="30"/>
      <c r="DY974" s="30"/>
      <c r="DZ974" s="30"/>
      <c r="EA974" s="30"/>
      <c r="EB974" s="30"/>
      <c r="EC974" s="30"/>
      <c r="ED974" s="30"/>
      <c r="EE974" s="30"/>
      <c r="EF974" s="30"/>
      <c r="EG974" s="30"/>
      <c r="EH974" s="30"/>
    </row>
    <row r="975" spans="1:138" ht="14.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30"/>
      <c r="BQ975" s="30"/>
      <c r="BR975" s="30"/>
      <c r="BS975" s="30"/>
      <c r="BT975" s="30"/>
      <c r="BU975" s="30"/>
      <c r="BV975" s="30"/>
      <c r="BW975" s="30"/>
      <c r="BX975" s="30"/>
      <c r="BY975" s="30"/>
      <c r="BZ975" s="30"/>
      <c r="CA975" s="30"/>
      <c r="CB975" s="30"/>
      <c r="CC975" s="30"/>
      <c r="CD975" s="30"/>
      <c r="CE975" s="30"/>
      <c r="CF975" s="30"/>
      <c r="CG975" s="30"/>
      <c r="CH975" s="30"/>
      <c r="CI975" s="30"/>
      <c r="CJ975" s="30"/>
      <c r="CK975" s="30"/>
      <c r="CL975" s="30"/>
      <c r="CM975" s="30"/>
      <c r="CN975" s="30"/>
      <c r="CO975" s="30"/>
      <c r="CP975" s="30"/>
      <c r="CQ975" s="30"/>
      <c r="CR975" s="30"/>
      <c r="CS975" s="30"/>
      <c r="CT975" s="30"/>
      <c r="CU975" s="30"/>
      <c r="CV975" s="30"/>
      <c r="CW975" s="30"/>
      <c r="CX975" s="30"/>
      <c r="CY975" s="30"/>
      <c r="CZ975" s="30"/>
      <c r="DA975" s="30"/>
      <c r="DB975" s="30"/>
      <c r="DC975" s="30"/>
      <c r="DD975" s="30"/>
      <c r="DE975" s="30"/>
      <c r="DF975" s="30"/>
      <c r="DG975" s="30"/>
      <c r="DH975" s="30"/>
      <c r="DI975" s="30"/>
      <c r="DJ975" s="30"/>
      <c r="DK975" s="30"/>
      <c r="DL975" s="30"/>
      <c r="DM975" s="30"/>
      <c r="DN975" s="30"/>
      <c r="DO975" s="30"/>
      <c r="DP975" s="30"/>
      <c r="DQ975" s="30"/>
      <c r="DR975" s="30"/>
      <c r="DS975" s="30"/>
      <c r="DT975" s="30"/>
      <c r="DU975" s="30"/>
      <c r="DV975" s="30"/>
      <c r="DW975" s="30"/>
      <c r="DX975" s="30"/>
      <c r="DY975" s="30"/>
      <c r="DZ975" s="30"/>
      <c r="EA975" s="30"/>
      <c r="EB975" s="30"/>
      <c r="EC975" s="30"/>
      <c r="ED975" s="30"/>
      <c r="EE975" s="30"/>
      <c r="EF975" s="30"/>
      <c r="EG975" s="30"/>
      <c r="EH975" s="30"/>
    </row>
    <row r="976" spans="1:138" ht="14.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30"/>
      <c r="BQ976" s="30"/>
      <c r="BR976" s="30"/>
      <c r="BS976" s="30"/>
      <c r="BT976" s="30"/>
      <c r="BU976" s="30"/>
      <c r="BV976" s="30"/>
      <c r="BW976" s="30"/>
      <c r="BX976" s="30"/>
      <c r="BY976" s="30"/>
      <c r="BZ976" s="30"/>
      <c r="CA976" s="30"/>
      <c r="CB976" s="30"/>
      <c r="CC976" s="30"/>
      <c r="CD976" s="30"/>
      <c r="CE976" s="30"/>
      <c r="CF976" s="30"/>
      <c r="CG976" s="30"/>
      <c r="CH976" s="30"/>
      <c r="CI976" s="30"/>
      <c r="CJ976" s="30"/>
      <c r="CK976" s="30"/>
      <c r="CL976" s="30"/>
      <c r="CM976" s="30"/>
      <c r="CN976" s="30"/>
      <c r="CO976" s="30"/>
      <c r="CP976" s="30"/>
      <c r="CQ976" s="30"/>
      <c r="CR976" s="30"/>
      <c r="CS976" s="30"/>
      <c r="CT976" s="30"/>
      <c r="CU976" s="30"/>
      <c r="CV976" s="30"/>
      <c r="CW976" s="30"/>
      <c r="CX976" s="30"/>
      <c r="CY976" s="30"/>
      <c r="CZ976" s="30"/>
      <c r="DA976" s="30"/>
      <c r="DB976" s="30"/>
      <c r="DC976" s="30"/>
      <c r="DD976" s="30"/>
      <c r="DE976" s="30"/>
      <c r="DF976" s="30"/>
      <c r="DG976" s="30"/>
      <c r="DH976" s="30"/>
      <c r="DI976" s="30"/>
      <c r="DJ976" s="30"/>
      <c r="DK976" s="30"/>
      <c r="DL976" s="30"/>
      <c r="DM976" s="30"/>
      <c r="DN976" s="30"/>
      <c r="DO976" s="30"/>
      <c r="DP976" s="30"/>
      <c r="DQ976" s="30"/>
      <c r="DR976" s="30"/>
      <c r="DS976" s="30"/>
      <c r="DT976" s="30"/>
      <c r="DU976" s="30"/>
      <c r="DV976" s="30"/>
      <c r="DW976" s="30"/>
      <c r="DX976" s="30"/>
      <c r="DY976" s="30"/>
      <c r="DZ976" s="30"/>
      <c r="EA976" s="30"/>
      <c r="EB976" s="30"/>
      <c r="EC976" s="30"/>
      <c r="ED976" s="30"/>
      <c r="EE976" s="30"/>
      <c r="EF976" s="30"/>
      <c r="EG976" s="30"/>
      <c r="EH976" s="30"/>
    </row>
    <row r="977" spans="1:138" ht="14.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30"/>
      <c r="BQ977" s="30"/>
      <c r="BR977" s="30"/>
      <c r="BS977" s="30"/>
      <c r="BT977" s="30"/>
      <c r="BU977" s="30"/>
      <c r="BV977" s="30"/>
      <c r="BW977" s="30"/>
      <c r="BX977" s="30"/>
      <c r="BY977" s="30"/>
      <c r="BZ977" s="30"/>
      <c r="CA977" s="30"/>
      <c r="CB977" s="30"/>
      <c r="CC977" s="30"/>
      <c r="CD977" s="30"/>
      <c r="CE977" s="30"/>
      <c r="CF977" s="30"/>
      <c r="CG977" s="30"/>
      <c r="CH977" s="30"/>
      <c r="CI977" s="30"/>
      <c r="CJ977" s="30"/>
      <c r="CK977" s="30"/>
      <c r="CL977" s="30"/>
      <c r="CM977" s="30"/>
      <c r="CN977" s="30"/>
      <c r="CO977" s="30"/>
      <c r="CP977" s="30"/>
      <c r="CQ977" s="30"/>
      <c r="CR977" s="30"/>
      <c r="CS977" s="30"/>
      <c r="CT977" s="30"/>
      <c r="CU977" s="30"/>
      <c r="CV977" s="30"/>
      <c r="CW977" s="30"/>
      <c r="CX977" s="30"/>
      <c r="CY977" s="30"/>
      <c r="CZ977" s="30"/>
      <c r="DA977" s="30"/>
      <c r="DB977" s="30"/>
      <c r="DC977" s="30"/>
      <c r="DD977" s="30"/>
      <c r="DE977" s="30"/>
      <c r="DF977" s="30"/>
      <c r="DG977" s="30"/>
      <c r="DH977" s="30"/>
      <c r="DI977" s="30"/>
      <c r="DJ977" s="30"/>
      <c r="DK977" s="30"/>
      <c r="DL977" s="30"/>
      <c r="DM977" s="30"/>
      <c r="DN977" s="30"/>
      <c r="DO977" s="30"/>
      <c r="DP977" s="30"/>
      <c r="DQ977" s="30"/>
      <c r="DR977" s="30"/>
      <c r="DS977" s="30"/>
      <c r="DT977" s="30"/>
      <c r="DU977" s="30"/>
      <c r="DV977" s="30"/>
      <c r="DW977" s="30"/>
      <c r="DX977" s="30"/>
      <c r="DY977" s="30"/>
      <c r="DZ977" s="30"/>
      <c r="EA977" s="30"/>
      <c r="EB977" s="30"/>
      <c r="EC977" s="30"/>
      <c r="ED977" s="30"/>
      <c r="EE977" s="30"/>
      <c r="EF977" s="30"/>
      <c r="EG977" s="30"/>
      <c r="EH977" s="30"/>
    </row>
    <row r="978" spans="1:138" ht="14.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30"/>
      <c r="BQ978" s="30"/>
      <c r="BR978" s="30"/>
      <c r="BS978" s="30"/>
      <c r="BT978" s="30"/>
      <c r="BU978" s="30"/>
      <c r="BV978" s="30"/>
      <c r="BW978" s="30"/>
      <c r="BX978" s="30"/>
      <c r="BY978" s="30"/>
      <c r="BZ978" s="30"/>
      <c r="CA978" s="30"/>
      <c r="CB978" s="30"/>
      <c r="CC978" s="30"/>
      <c r="CD978" s="30"/>
      <c r="CE978" s="30"/>
      <c r="CF978" s="30"/>
      <c r="CG978" s="30"/>
      <c r="CH978" s="30"/>
      <c r="CI978" s="30"/>
      <c r="CJ978" s="30"/>
      <c r="CK978" s="30"/>
      <c r="CL978" s="30"/>
      <c r="CM978" s="30"/>
      <c r="CN978" s="30"/>
      <c r="CO978" s="30"/>
      <c r="CP978" s="30"/>
      <c r="CQ978" s="30"/>
      <c r="CR978" s="30"/>
      <c r="CS978" s="30"/>
      <c r="CT978" s="30"/>
      <c r="CU978" s="30"/>
      <c r="CV978" s="30"/>
      <c r="CW978" s="30"/>
      <c r="CX978" s="30"/>
      <c r="CY978" s="30"/>
      <c r="CZ978" s="30"/>
      <c r="DA978" s="30"/>
      <c r="DB978" s="30"/>
      <c r="DC978" s="30"/>
      <c r="DD978" s="30"/>
      <c r="DE978" s="30"/>
      <c r="DF978" s="30"/>
      <c r="DG978" s="30"/>
      <c r="DH978" s="30"/>
      <c r="DI978" s="30"/>
      <c r="DJ978" s="30"/>
      <c r="DK978" s="30"/>
      <c r="DL978" s="30"/>
      <c r="DM978" s="30"/>
      <c r="DN978" s="30"/>
      <c r="DO978" s="30"/>
      <c r="DP978" s="30"/>
      <c r="DQ978" s="30"/>
      <c r="DR978" s="30"/>
      <c r="DS978" s="30"/>
      <c r="DT978" s="30"/>
      <c r="DU978" s="30"/>
      <c r="DV978" s="30"/>
      <c r="DW978" s="30"/>
      <c r="DX978" s="30"/>
      <c r="DY978" s="30"/>
      <c r="DZ978" s="30"/>
      <c r="EA978" s="30"/>
      <c r="EB978" s="30"/>
      <c r="EC978" s="30"/>
      <c r="ED978" s="30"/>
      <c r="EE978" s="30"/>
      <c r="EF978" s="30"/>
      <c r="EG978" s="30"/>
      <c r="EH978" s="30"/>
    </row>
    <row r="979" spans="1:138" ht="14.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30"/>
      <c r="BQ979" s="30"/>
      <c r="BR979" s="30"/>
      <c r="BS979" s="30"/>
      <c r="BT979" s="30"/>
      <c r="BU979" s="30"/>
      <c r="BV979" s="30"/>
      <c r="BW979" s="30"/>
      <c r="BX979" s="30"/>
      <c r="BY979" s="30"/>
      <c r="BZ979" s="30"/>
      <c r="CA979" s="30"/>
      <c r="CB979" s="30"/>
      <c r="CC979" s="30"/>
      <c r="CD979" s="30"/>
      <c r="CE979" s="30"/>
      <c r="CF979" s="30"/>
      <c r="CG979" s="30"/>
      <c r="CH979" s="30"/>
      <c r="CI979" s="30"/>
      <c r="CJ979" s="30"/>
      <c r="CK979" s="30"/>
      <c r="CL979" s="30"/>
      <c r="CM979" s="30"/>
      <c r="CN979" s="30"/>
      <c r="CO979" s="30"/>
      <c r="CP979" s="30"/>
      <c r="CQ979" s="30"/>
      <c r="CR979" s="30"/>
      <c r="CS979" s="30"/>
      <c r="CT979" s="30"/>
      <c r="CU979" s="30"/>
      <c r="CV979" s="30"/>
      <c r="CW979" s="30"/>
      <c r="CX979" s="30"/>
      <c r="CY979" s="30"/>
      <c r="CZ979" s="30"/>
      <c r="DA979" s="30"/>
      <c r="DB979" s="30"/>
      <c r="DC979" s="30"/>
      <c r="DD979" s="30"/>
      <c r="DE979" s="30"/>
      <c r="DF979" s="30"/>
      <c r="DG979" s="30"/>
      <c r="DH979" s="30"/>
      <c r="DI979" s="30"/>
      <c r="DJ979" s="30"/>
      <c r="DK979" s="30"/>
      <c r="DL979" s="30"/>
      <c r="DM979" s="30"/>
      <c r="DN979" s="30"/>
      <c r="DO979" s="30"/>
      <c r="DP979" s="30"/>
      <c r="DQ979" s="30"/>
      <c r="DR979" s="30"/>
      <c r="DS979" s="30"/>
      <c r="DT979" s="30"/>
      <c r="DU979" s="30"/>
      <c r="DV979" s="30"/>
      <c r="DW979" s="30"/>
      <c r="DX979" s="30"/>
      <c r="DY979" s="30"/>
      <c r="DZ979" s="30"/>
      <c r="EA979" s="30"/>
      <c r="EB979" s="30"/>
      <c r="EC979" s="30"/>
      <c r="ED979" s="30"/>
      <c r="EE979" s="30"/>
      <c r="EF979" s="30"/>
      <c r="EG979" s="30"/>
      <c r="EH979" s="30"/>
    </row>
    <row r="980" spans="1:138" ht="14.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30"/>
      <c r="BQ980" s="30"/>
      <c r="BR980" s="30"/>
      <c r="BS980" s="30"/>
      <c r="BT980" s="30"/>
      <c r="BU980" s="30"/>
      <c r="BV980" s="30"/>
      <c r="BW980" s="30"/>
      <c r="BX980" s="30"/>
      <c r="BY980" s="30"/>
      <c r="BZ980" s="30"/>
      <c r="CA980" s="30"/>
      <c r="CB980" s="30"/>
      <c r="CC980" s="30"/>
      <c r="CD980" s="30"/>
      <c r="CE980" s="30"/>
      <c r="CF980" s="30"/>
      <c r="CG980" s="30"/>
      <c r="CH980" s="30"/>
      <c r="CI980" s="30"/>
      <c r="CJ980" s="30"/>
      <c r="CK980" s="30"/>
      <c r="CL980" s="30"/>
      <c r="CM980" s="30"/>
      <c r="CN980" s="30"/>
      <c r="CO980" s="30"/>
      <c r="CP980" s="30"/>
      <c r="CQ980" s="30"/>
      <c r="CR980" s="30"/>
      <c r="CS980" s="30"/>
      <c r="CT980" s="30"/>
      <c r="CU980" s="30"/>
      <c r="CV980" s="30"/>
      <c r="CW980" s="30"/>
      <c r="CX980" s="30"/>
      <c r="CY980" s="30"/>
      <c r="CZ980" s="30"/>
      <c r="DA980" s="30"/>
      <c r="DB980" s="30"/>
      <c r="DC980" s="30"/>
      <c r="DD980" s="30"/>
      <c r="DE980" s="30"/>
      <c r="DF980" s="30"/>
      <c r="DG980" s="30"/>
      <c r="DH980" s="30"/>
      <c r="DI980" s="30"/>
      <c r="DJ980" s="30"/>
      <c r="DK980" s="30"/>
      <c r="DL980" s="30"/>
      <c r="DM980" s="30"/>
      <c r="DN980" s="30"/>
      <c r="DO980" s="30"/>
      <c r="DP980" s="30"/>
      <c r="DQ980" s="30"/>
      <c r="DR980" s="30"/>
      <c r="DS980" s="30"/>
      <c r="DT980" s="30"/>
      <c r="DU980" s="30"/>
      <c r="DV980" s="30"/>
      <c r="DW980" s="30"/>
      <c r="DX980" s="30"/>
      <c r="DY980" s="30"/>
      <c r="DZ980" s="30"/>
      <c r="EA980" s="30"/>
      <c r="EB980" s="30"/>
      <c r="EC980" s="30"/>
      <c r="ED980" s="30"/>
      <c r="EE980" s="30"/>
      <c r="EF980" s="30"/>
      <c r="EG980" s="30"/>
      <c r="EH980" s="30"/>
    </row>
    <row r="981" spans="1:138" ht="14.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30"/>
      <c r="BQ981" s="30"/>
      <c r="BR981" s="30"/>
      <c r="BS981" s="30"/>
      <c r="BT981" s="30"/>
      <c r="BU981" s="30"/>
      <c r="BV981" s="30"/>
      <c r="BW981" s="30"/>
      <c r="BX981" s="30"/>
      <c r="BY981" s="30"/>
      <c r="BZ981" s="30"/>
      <c r="CA981" s="30"/>
      <c r="CB981" s="30"/>
      <c r="CC981" s="30"/>
      <c r="CD981" s="30"/>
      <c r="CE981" s="30"/>
      <c r="CF981" s="30"/>
      <c r="CG981" s="30"/>
      <c r="CH981" s="30"/>
      <c r="CI981" s="30"/>
      <c r="CJ981" s="30"/>
      <c r="CK981" s="30"/>
      <c r="CL981" s="30"/>
      <c r="CM981" s="30"/>
      <c r="CN981" s="30"/>
      <c r="CO981" s="30"/>
      <c r="CP981" s="30"/>
      <c r="CQ981" s="30"/>
      <c r="CR981" s="30"/>
      <c r="CS981" s="30"/>
      <c r="CT981" s="30"/>
      <c r="CU981" s="30"/>
      <c r="CV981" s="30"/>
      <c r="CW981" s="30"/>
      <c r="CX981" s="30"/>
      <c r="CY981" s="30"/>
      <c r="CZ981" s="30"/>
      <c r="DA981" s="30"/>
      <c r="DB981" s="30"/>
      <c r="DC981" s="30"/>
      <c r="DD981" s="30"/>
      <c r="DE981" s="30"/>
      <c r="DF981" s="30"/>
      <c r="DG981" s="30"/>
      <c r="DH981" s="30"/>
      <c r="DI981" s="30"/>
      <c r="DJ981" s="30"/>
      <c r="DK981" s="30"/>
      <c r="DL981" s="30"/>
      <c r="DM981" s="30"/>
      <c r="DN981" s="30"/>
      <c r="DO981" s="30"/>
      <c r="DP981" s="30"/>
      <c r="DQ981" s="30"/>
      <c r="DR981" s="30"/>
      <c r="DS981" s="30"/>
      <c r="DT981" s="30"/>
      <c r="DU981" s="30"/>
      <c r="DV981" s="30"/>
      <c r="DW981" s="30"/>
      <c r="DX981" s="30"/>
      <c r="DY981" s="30"/>
      <c r="DZ981" s="30"/>
      <c r="EA981" s="30"/>
      <c r="EB981" s="30"/>
      <c r="EC981" s="30"/>
      <c r="ED981" s="30"/>
      <c r="EE981" s="30"/>
      <c r="EF981" s="30"/>
      <c r="EG981" s="30"/>
      <c r="EH981" s="30"/>
    </row>
    <row r="982" spans="1:138" ht="14.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30"/>
      <c r="BQ982" s="30"/>
      <c r="BR982" s="30"/>
      <c r="BS982" s="30"/>
      <c r="BT982" s="30"/>
      <c r="BU982" s="30"/>
      <c r="BV982" s="30"/>
      <c r="BW982" s="30"/>
      <c r="BX982" s="30"/>
      <c r="BY982" s="30"/>
      <c r="BZ982" s="30"/>
      <c r="CA982" s="30"/>
      <c r="CB982" s="30"/>
      <c r="CC982" s="30"/>
      <c r="CD982" s="30"/>
      <c r="CE982" s="30"/>
      <c r="CF982" s="30"/>
      <c r="CG982" s="30"/>
      <c r="CH982" s="30"/>
      <c r="CI982" s="30"/>
      <c r="CJ982" s="30"/>
      <c r="CK982" s="30"/>
      <c r="CL982" s="30"/>
      <c r="CM982" s="30"/>
      <c r="CN982" s="30"/>
      <c r="CO982" s="30"/>
      <c r="CP982" s="30"/>
      <c r="CQ982" s="30"/>
      <c r="CR982" s="30"/>
      <c r="CS982" s="30"/>
      <c r="CT982" s="30"/>
      <c r="CU982" s="30"/>
      <c r="CV982" s="30"/>
      <c r="CW982" s="30"/>
      <c r="CX982" s="30"/>
      <c r="CY982" s="30"/>
      <c r="CZ982" s="30"/>
      <c r="DA982" s="30"/>
      <c r="DB982" s="30"/>
      <c r="DC982" s="30"/>
      <c r="DD982" s="30"/>
      <c r="DE982" s="30"/>
      <c r="DF982" s="30"/>
      <c r="DG982" s="30"/>
      <c r="DH982" s="30"/>
      <c r="DI982" s="30"/>
      <c r="DJ982" s="30"/>
      <c r="DK982" s="30"/>
      <c r="DL982" s="30"/>
      <c r="DM982" s="30"/>
      <c r="DN982" s="30"/>
      <c r="DO982" s="30"/>
      <c r="DP982" s="30"/>
      <c r="DQ982" s="30"/>
      <c r="DR982" s="30"/>
      <c r="DS982" s="30"/>
      <c r="DT982" s="30"/>
      <c r="DU982" s="30"/>
      <c r="DV982" s="30"/>
      <c r="DW982" s="30"/>
      <c r="DX982" s="30"/>
      <c r="DY982" s="30"/>
      <c r="DZ982" s="30"/>
      <c r="EA982" s="30"/>
      <c r="EB982" s="30"/>
      <c r="EC982" s="30"/>
      <c r="ED982" s="30"/>
      <c r="EE982" s="30"/>
      <c r="EF982" s="30"/>
      <c r="EG982" s="30"/>
      <c r="EH982" s="30"/>
    </row>
    <row r="983" spans="1:138" ht="14.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30"/>
      <c r="BQ983" s="30"/>
      <c r="BR983" s="30"/>
      <c r="BS983" s="30"/>
      <c r="BT983" s="30"/>
      <c r="BU983" s="30"/>
      <c r="BV983" s="30"/>
      <c r="BW983" s="30"/>
      <c r="BX983" s="30"/>
      <c r="BY983" s="30"/>
      <c r="BZ983" s="30"/>
      <c r="CA983" s="30"/>
      <c r="CB983" s="30"/>
      <c r="CC983" s="30"/>
      <c r="CD983" s="30"/>
      <c r="CE983" s="30"/>
      <c r="CF983" s="30"/>
      <c r="CG983" s="30"/>
      <c r="CH983" s="30"/>
      <c r="CI983" s="30"/>
      <c r="CJ983" s="30"/>
      <c r="CK983" s="30"/>
      <c r="CL983" s="30"/>
      <c r="CM983" s="30"/>
      <c r="CN983" s="30"/>
      <c r="CO983" s="30"/>
      <c r="CP983" s="30"/>
      <c r="CQ983" s="30"/>
      <c r="CR983" s="30"/>
      <c r="CS983" s="30"/>
      <c r="CT983" s="30"/>
      <c r="CU983" s="30"/>
      <c r="CV983" s="30"/>
      <c r="CW983" s="30"/>
      <c r="CX983" s="30"/>
      <c r="CY983" s="30"/>
      <c r="CZ983" s="30"/>
      <c r="DA983" s="30"/>
      <c r="DB983" s="30"/>
      <c r="DC983" s="30"/>
      <c r="DD983" s="30"/>
      <c r="DE983" s="30"/>
      <c r="DF983" s="30"/>
      <c r="DG983" s="30"/>
      <c r="DH983" s="30"/>
      <c r="DI983" s="30"/>
      <c r="DJ983" s="30"/>
      <c r="DK983" s="30"/>
      <c r="DL983" s="30"/>
      <c r="DM983" s="30"/>
      <c r="DN983" s="30"/>
      <c r="DO983" s="30"/>
      <c r="DP983" s="30"/>
      <c r="DQ983" s="30"/>
      <c r="DR983" s="30"/>
      <c r="DS983" s="30"/>
      <c r="DT983" s="30"/>
      <c r="DU983" s="30"/>
      <c r="DV983" s="30"/>
      <c r="DW983" s="30"/>
      <c r="DX983" s="30"/>
      <c r="DY983" s="30"/>
      <c r="DZ983" s="30"/>
      <c r="EA983" s="30"/>
      <c r="EB983" s="30"/>
      <c r="EC983" s="30"/>
      <c r="ED983" s="30"/>
      <c r="EE983" s="30"/>
      <c r="EF983" s="30"/>
      <c r="EG983" s="30"/>
      <c r="EH983" s="30"/>
    </row>
    <row r="984" spans="1:138" ht="14.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30"/>
      <c r="BQ984" s="30"/>
      <c r="BR984" s="30"/>
      <c r="BS984" s="30"/>
      <c r="BT984" s="30"/>
      <c r="BU984" s="30"/>
      <c r="BV984" s="30"/>
      <c r="BW984" s="30"/>
      <c r="BX984" s="30"/>
      <c r="BY984" s="30"/>
      <c r="BZ984" s="30"/>
      <c r="CA984" s="30"/>
      <c r="CB984" s="30"/>
      <c r="CC984" s="30"/>
      <c r="CD984" s="30"/>
      <c r="CE984" s="30"/>
      <c r="CF984" s="30"/>
      <c r="CG984" s="30"/>
      <c r="CH984" s="30"/>
      <c r="CI984" s="30"/>
      <c r="CJ984" s="30"/>
      <c r="CK984" s="30"/>
      <c r="CL984" s="30"/>
      <c r="CM984" s="30"/>
      <c r="CN984" s="30"/>
      <c r="CO984" s="30"/>
      <c r="CP984" s="30"/>
      <c r="CQ984" s="30"/>
      <c r="CR984" s="30"/>
      <c r="CS984" s="30"/>
      <c r="CT984" s="30"/>
      <c r="CU984" s="30"/>
      <c r="CV984" s="30"/>
      <c r="CW984" s="30"/>
      <c r="CX984" s="30"/>
      <c r="CY984" s="30"/>
      <c r="CZ984" s="30"/>
      <c r="DA984" s="30"/>
      <c r="DB984" s="30"/>
      <c r="DC984" s="30"/>
      <c r="DD984" s="30"/>
      <c r="DE984" s="30"/>
      <c r="DF984" s="30"/>
      <c r="DG984" s="30"/>
      <c r="DH984" s="30"/>
      <c r="DI984" s="30"/>
      <c r="DJ984" s="30"/>
      <c r="DK984" s="30"/>
      <c r="DL984" s="30"/>
      <c r="DM984" s="30"/>
      <c r="DN984" s="30"/>
      <c r="DO984" s="30"/>
      <c r="DP984" s="30"/>
      <c r="DQ984" s="30"/>
      <c r="DR984" s="30"/>
      <c r="DS984" s="30"/>
      <c r="DT984" s="30"/>
      <c r="DU984" s="30"/>
      <c r="DV984" s="30"/>
      <c r="DW984" s="30"/>
      <c r="DX984" s="30"/>
      <c r="DY984" s="30"/>
      <c r="DZ984" s="30"/>
      <c r="EA984" s="30"/>
      <c r="EB984" s="30"/>
      <c r="EC984" s="30"/>
      <c r="ED984" s="30"/>
      <c r="EE984" s="30"/>
      <c r="EF984" s="30"/>
      <c r="EG984" s="30"/>
      <c r="EH984" s="30"/>
    </row>
    <row r="985" spans="1:138" ht="14.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30"/>
      <c r="BQ985" s="30"/>
      <c r="BR985" s="30"/>
      <c r="BS985" s="30"/>
      <c r="BT985" s="30"/>
      <c r="BU985" s="30"/>
      <c r="BV985" s="30"/>
      <c r="BW985" s="30"/>
      <c r="BX985" s="30"/>
      <c r="BY985" s="30"/>
      <c r="BZ985" s="30"/>
      <c r="CA985" s="30"/>
      <c r="CB985" s="30"/>
      <c r="CC985" s="30"/>
      <c r="CD985" s="30"/>
      <c r="CE985" s="30"/>
      <c r="CF985" s="30"/>
      <c r="CG985" s="30"/>
      <c r="CH985" s="30"/>
      <c r="CI985" s="30"/>
      <c r="CJ985" s="30"/>
      <c r="CK985" s="30"/>
      <c r="CL985" s="30"/>
      <c r="CM985" s="30"/>
      <c r="CN985" s="30"/>
      <c r="CO985" s="30"/>
      <c r="CP985" s="30"/>
      <c r="CQ985" s="30"/>
      <c r="CR985" s="30"/>
      <c r="CS985" s="30"/>
      <c r="CT985" s="30"/>
      <c r="CU985" s="30"/>
      <c r="CV985" s="30"/>
      <c r="CW985" s="30"/>
      <c r="CX985" s="30"/>
      <c r="CY985" s="30"/>
      <c r="CZ985" s="30"/>
      <c r="DA985" s="30"/>
      <c r="DB985" s="30"/>
      <c r="DC985" s="30"/>
      <c r="DD985" s="30"/>
      <c r="DE985" s="30"/>
      <c r="DF985" s="30"/>
      <c r="DG985" s="30"/>
      <c r="DH985" s="30"/>
      <c r="DI985" s="30"/>
      <c r="DJ985" s="30"/>
      <c r="DK985" s="30"/>
      <c r="DL985" s="30"/>
      <c r="DM985" s="30"/>
      <c r="DN985" s="30"/>
      <c r="DO985" s="30"/>
      <c r="DP985" s="30"/>
      <c r="DQ985" s="30"/>
      <c r="DR985" s="30"/>
      <c r="DS985" s="30"/>
      <c r="DT985" s="30"/>
      <c r="DU985" s="30"/>
      <c r="DV985" s="30"/>
      <c r="DW985" s="30"/>
      <c r="DX985" s="30"/>
      <c r="DY985" s="30"/>
      <c r="DZ985" s="30"/>
      <c r="EA985" s="30"/>
      <c r="EB985" s="30"/>
      <c r="EC985" s="30"/>
      <c r="ED985" s="30"/>
      <c r="EE985" s="30"/>
      <c r="EF985" s="30"/>
      <c r="EG985" s="30"/>
      <c r="EH985" s="30"/>
    </row>
    <row r="986" spans="1:138" ht="14.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30"/>
      <c r="BQ986" s="30"/>
      <c r="BR986" s="30"/>
      <c r="BS986" s="30"/>
      <c r="BT986" s="30"/>
      <c r="BU986" s="30"/>
      <c r="BV986" s="30"/>
      <c r="BW986" s="30"/>
      <c r="BX986" s="30"/>
      <c r="BY986" s="30"/>
      <c r="BZ986" s="30"/>
      <c r="CA986" s="30"/>
      <c r="CB986" s="30"/>
      <c r="CC986" s="30"/>
      <c r="CD986" s="30"/>
      <c r="CE986" s="30"/>
      <c r="CF986" s="30"/>
      <c r="CG986" s="30"/>
      <c r="CH986" s="30"/>
      <c r="CI986" s="30"/>
      <c r="CJ986" s="30"/>
      <c r="CK986" s="30"/>
      <c r="CL986" s="30"/>
      <c r="CM986" s="30"/>
      <c r="CN986" s="30"/>
      <c r="CO986" s="30"/>
      <c r="CP986" s="30"/>
      <c r="CQ986" s="30"/>
      <c r="CR986" s="30"/>
      <c r="CS986" s="30"/>
      <c r="CT986" s="30"/>
      <c r="CU986" s="30"/>
      <c r="CV986" s="30"/>
      <c r="CW986" s="30"/>
      <c r="CX986" s="30"/>
      <c r="CY986" s="30"/>
      <c r="CZ986" s="30"/>
      <c r="DA986" s="30"/>
      <c r="DB986" s="30"/>
      <c r="DC986" s="30"/>
      <c r="DD986" s="30"/>
      <c r="DE986" s="30"/>
      <c r="DF986" s="30"/>
      <c r="DG986" s="30"/>
      <c r="DH986" s="30"/>
      <c r="DI986" s="30"/>
      <c r="DJ986" s="30"/>
      <c r="DK986" s="30"/>
      <c r="DL986" s="30"/>
      <c r="DM986" s="30"/>
      <c r="DN986" s="30"/>
      <c r="DO986" s="30"/>
      <c r="DP986" s="30"/>
      <c r="DQ986" s="30"/>
      <c r="DR986" s="30"/>
      <c r="DS986" s="30"/>
      <c r="DT986" s="30"/>
      <c r="DU986" s="30"/>
      <c r="DV986" s="30"/>
      <c r="DW986" s="30"/>
      <c r="DX986" s="30"/>
      <c r="DY986" s="30"/>
      <c r="DZ986" s="30"/>
      <c r="EA986" s="30"/>
      <c r="EB986" s="30"/>
      <c r="EC986" s="30"/>
      <c r="ED986" s="30"/>
      <c r="EE986" s="30"/>
      <c r="EF986" s="30"/>
      <c r="EG986" s="30"/>
      <c r="EH986" s="30"/>
    </row>
    <row r="987" spans="1:138" ht="14.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30"/>
      <c r="BQ987" s="30"/>
      <c r="BR987" s="30"/>
      <c r="BS987" s="30"/>
      <c r="BT987" s="30"/>
      <c r="BU987" s="30"/>
      <c r="BV987" s="30"/>
      <c r="BW987" s="30"/>
      <c r="BX987" s="30"/>
      <c r="BY987" s="30"/>
      <c r="BZ987" s="30"/>
      <c r="CA987" s="30"/>
      <c r="CB987" s="30"/>
      <c r="CC987" s="30"/>
      <c r="CD987" s="30"/>
      <c r="CE987" s="30"/>
      <c r="CF987" s="30"/>
      <c r="CG987" s="30"/>
      <c r="CH987" s="30"/>
      <c r="CI987" s="30"/>
      <c r="CJ987" s="30"/>
      <c r="CK987" s="30"/>
      <c r="CL987" s="30"/>
      <c r="CM987" s="30"/>
      <c r="CN987" s="30"/>
      <c r="CO987" s="30"/>
      <c r="CP987" s="30"/>
      <c r="CQ987" s="30"/>
      <c r="CR987" s="30"/>
      <c r="CS987" s="30"/>
      <c r="CT987" s="30"/>
      <c r="CU987" s="30"/>
      <c r="CV987" s="30"/>
      <c r="CW987" s="30"/>
      <c r="CX987" s="30"/>
      <c r="CY987" s="30"/>
      <c r="CZ987" s="30"/>
      <c r="DA987" s="30"/>
      <c r="DB987" s="30"/>
      <c r="DC987" s="30"/>
      <c r="DD987" s="30"/>
      <c r="DE987" s="30"/>
      <c r="DF987" s="30"/>
      <c r="DG987" s="30"/>
      <c r="DH987" s="30"/>
      <c r="DI987" s="30"/>
      <c r="DJ987" s="30"/>
      <c r="DK987" s="30"/>
      <c r="DL987" s="30"/>
      <c r="DM987" s="30"/>
      <c r="DN987" s="30"/>
      <c r="DO987" s="30"/>
      <c r="DP987" s="30"/>
      <c r="DQ987" s="30"/>
      <c r="DR987" s="30"/>
      <c r="DS987" s="30"/>
      <c r="DT987" s="30"/>
      <c r="DU987" s="30"/>
      <c r="DV987" s="30"/>
      <c r="DW987" s="30"/>
      <c r="DX987" s="30"/>
      <c r="DY987" s="30"/>
      <c r="DZ987" s="30"/>
      <c r="EA987" s="30"/>
      <c r="EB987" s="30"/>
      <c r="EC987" s="30"/>
      <c r="ED987" s="30"/>
      <c r="EE987" s="30"/>
      <c r="EF987" s="30"/>
      <c r="EG987" s="30"/>
      <c r="EH987" s="30"/>
    </row>
    <row r="988" spans="1:138" ht="14.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30"/>
      <c r="BQ988" s="30"/>
      <c r="BR988" s="30"/>
      <c r="BS988" s="30"/>
      <c r="BT988" s="30"/>
      <c r="BU988" s="30"/>
      <c r="BV988" s="30"/>
      <c r="BW988" s="30"/>
      <c r="BX988" s="30"/>
      <c r="BY988" s="30"/>
      <c r="BZ988" s="30"/>
      <c r="CA988" s="30"/>
      <c r="CB988" s="30"/>
      <c r="CC988" s="30"/>
      <c r="CD988" s="30"/>
      <c r="CE988" s="30"/>
      <c r="CF988" s="30"/>
      <c r="CG988" s="30"/>
      <c r="CH988" s="30"/>
      <c r="CI988" s="30"/>
      <c r="CJ988" s="30"/>
      <c r="CK988" s="30"/>
      <c r="CL988" s="30"/>
      <c r="CM988" s="30"/>
      <c r="CN988" s="30"/>
      <c r="CO988" s="30"/>
      <c r="CP988" s="30"/>
      <c r="CQ988" s="30"/>
      <c r="CR988" s="30"/>
      <c r="CS988" s="30"/>
      <c r="CT988" s="30"/>
      <c r="CU988" s="30"/>
      <c r="CV988" s="30"/>
      <c r="CW988" s="30"/>
      <c r="CX988" s="30"/>
      <c r="CY988" s="30"/>
      <c r="CZ988" s="30"/>
      <c r="DA988" s="30"/>
      <c r="DB988" s="30"/>
      <c r="DC988" s="30"/>
      <c r="DD988" s="30"/>
      <c r="DE988" s="30"/>
      <c r="DF988" s="30"/>
      <c r="DG988" s="30"/>
      <c r="DH988" s="30"/>
      <c r="DI988" s="30"/>
      <c r="DJ988" s="30"/>
      <c r="DK988" s="30"/>
      <c r="DL988" s="30"/>
      <c r="DM988" s="30"/>
      <c r="DN988" s="30"/>
      <c r="DO988" s="30"/>
      <c r="DP988" s="30"/>
      <c r="DQ988" s="30"/>
      <c r="DR988" s="30"/>
      <c r="DS988" s="30"/>
      <c r="DT988" s="30"/>
      <c r="DU988" s="30"/>
      <c r="DV988" s="30"/>
      <c r="DW988" s="30"/>
      <c r="DX988" s="30"/>
      <c r="DY988" s="30"/>
      <c r="DZ988" s="30"/>
      <c r="EA988" s="30"/>
      <c r="EB988" s="30"/>
      <c r="EC988" s="30"/>
      <c r="ED988" s="30"/>
      <c r="EE988" s="30"/>
      <c r="EF988" s="30"/>
      <c r="EG988" s="30"/>
      <c r="EH988" s="30"/>
    </row>
    <row r="989" spans="1:138" ht="14.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30"/>
      <c r="BQ989" s="30"/>
      <c r="BR989" s="30"/>
      <c r="BS989" s="30"/>
      <c r="BT989" s="30"/>
      <c r="BU989" s="30"/>
      <c r="BV989" s="30"/>
      <c r="BW989" s="30"/>
      <c r="BX989" s="30"/>
      <c r="BY989" s="30"/>
      <c r="BZ989" s="30"/>
      <c r="CA989" s="30"/>
      <c r="CB989" s="30"/>
      <c r="CC989" s="30"/>
      <c r="CD989" s="30"/>
      <c r="CE989" s="30"/>
      <c r="CF989" s="30"/>
      <c r="CG989" s="30"/>
      <c r="CH989" s="30"/>
      <c r="CI989" s="30"/>
      <c r="CJ989" s="30"/>
      <c r="CK989" s="30"/>
      <c r="CL989" s="30"/>
      <c r="CM989" s="30"/>
      <c r="CN989" s="30"/>
      <c r="CO989" s="30"/>
      <c r="CP989" s="30"/>
      <c r="CQ989" s="30"/>
      <c r="CR989" s="30"/>
      <c r="CS989" s="30"/>
      <c r="CT989" s="30"/>
      <c r="CU989" s="30"/>
      <c r="CV989" s="30"/>
      <c r="CW989" s="30"/>
      <c r="CX989" s="30"/>
      <c r="CY989" s="30"/>
      <c r="CZ989" s="30"/>
      <c r="DA989" s="30"/>
      <c r="DB989" s="30"/>
      <c r="DC989" s="30"/>
      <c r="DD989" s="30"/>
      <c r="DE989" s="30"/>
      <c r="DF989" s="30"/>
      <c r="DG989" s="30"/>
      <c r="DH989" s="30"/>
      <c r="DI989" s="30"/>
      <c r="DJ989" s="30"/>
      <c r="DK989" s="30"/>
      <c r="DL989" s="30"/>
      <c r="DM989" s="30"/>
      <c r="DN989" s="30"/>
      <c r="DO989" s="30"/>
      <c r="DP989" s="30"/>
      <c r="DQ989" s="30"/>
      <c r="DR989" s="30"/>
      <c r="DS989" s="30"/>
      <c r="DT989" s="30"/>
      <c r="DU989" s="30"/>
      <c r="DV989" s="30"/>
      <c r="DW989" s="30"/>
      <c r="DX989" s="30"/>
      <c r="DY989" s="30"/>
      <c r="DZ989" s="30"/>
      <c r="EA989" s="30"/>
      <c r="EB989" s="30"/>
      <c r="EC989" s="30"/>
      <c r="ED989" s="30"/>
      <c r="EE989" s="30"/>
      <c r="EF989" s="30"/>
      <c r="EG989" s="30"/>
      <c r="EH989" s="30"/>
    </row>
    <row r="990" spans="1:138" ht="14.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30"/>
      <c r="BQ990" s="30"/>
      <c r="BR990" s="30"/>
      <c r="BS990" s="30"/>
      <c r="BT990" s="30"/>
      <c r="BU990" s="30"/>
      <c r="BV990" s="30"/>
      <c r="BW990" s="30"/>
      <c r="BX990" s="30"/>
      <c r="BY990" s="30"/>
      <c r="BZ990" s="30"/>
      <c r="CA990" s="30"/>
      <c r="CB990" s="30"/>
      <c r="CC990" s="30"/>
      <c r="CD990" s="30"/>
      <c r="CE990" s="30"/>
      <c r="CF990" s="30"/>
      <c r="CG990" s="30"/>
      <c r="CH990" s="30"/>
      <c r="CI990" s="30"/>
      <c r="CJ990" s="30"/>
      <c r="CK990" s="30"/>
      <c r="CL990" s="30"/>
      <c r="CM990" s="30"/>
      <c r="CN990" s="30"/>
      <c r="CO990" s="30"/>
      <c r="CP990" s="30"/>
      <c r="CQ990" s="30"/>
      <c r="CR990" s="30"/>
      <c r="CS990" s="30"/>
      <c r="CT990" s="30"/>
      <c r="CU990" s="30"/>
      <c r="CV990" s="30"/>
      <c r="CW990" s="30"/>
      <c r="CX990" s="30"/>
      <c r="CY990" s="30"/>
      <c r="CZ990" s="30"/>
      <c r="DA990" s="30"/>
      <c r="DB990" s="30"/>
      <c r="DC990" s="30"/>
      <c r="DD990" s="30"/>
      <c r="DE990" s="30"/>
      <c r="DF990" s="30"/>
      <c r="DG990" s="30"/>
      <c r="DH990" s="30"/>
      <c r="DI990" s="30"/>
      <c r="DJ990" s="30"/>
      <c r="DK990" s="30"/>
      <c r="DL990" s="30"/>
      <c r="DM990" s="30"/>
      <c r="DN990" s="30"/>
      <c r="DO990" s="30"/>
      <c r="DP990" s="30"/>
      <c r="DQ990" s="30"/>
      <c r="DR990" s="30"/>
      <c r="DS990" s="30"/>
      <c r="DT990" s="30"/>
      <c r="DU990" s="30"/>
      <c r="DV990" s="30"/>
      <c r="DW990" s="30"/>
      <c r="DX990" s="30"/>
      <c r="DY990" s="30"/>
      <c r="DZ990" s="30"/>
      <c r="EA990" s="30"/>
      <c r="EB990" s="30"/>
      <c r="EC990" s="30"/>
      <c r="ED990" s="30"/>
      <c r="EE990" s="30"/>
      <c r="EF990" s="30"/>
      <c r="EG990" s="30"/>
      <c r="EH990" s="30"/>
    </row>
    <row r="991" spans="1:138" ht="14.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30"/>
      <c r="BQ991" s="30"/>
      <c r="BR991" s="30"/>
      <c r="BS991" s="30"/>
      <c r="BT991" s="30"/>
      <c r="BU991" s="30"/>
      <c r="BV991" s="30"/>
      <c r="BW991" s="30"/>
      <c r="BX991" s="30"/>
      <c r="BY991" s="30"/>
      <c r="BZ991" s="30"/>
      <c r="CA991" s="30"/>
      <c r="CB991" s="30"/>
      <c r="CC991" s="30"/>
      <c r="CD991" s="30"/>
      <c r="CE991" s="30"/>
      <c r="CF991" s="30"/>
      <c r="CG991" s="30"/>
      <c r="CH991" s="30"/>
      <c r="CI991" s="30"/>
      <c r="CJ991" s="30"/>
      <c r="CK991" s="30"/>
      <c r="CL991" s="30"/>
      <c r="CM991" s="30"/>
      <c r="CN991" s="30"/>
      <c r="CO991" s="30"/>
      <c r="CP991" s="30"/>
      <c r="CQ991" s="30"/>
      <c r="CR991" s="30"/>
      <c r="CS991" s="30"/>
      <c r="CT991" s="30"/>
      <c r="CU991" s="30"/>
      <c r="CV991" s="30"/>
      <c r="CW991" s="30"/>
      <c r="CX991" s="30"/>
      <c r="CY991" s="30"/>
      <c r="CZ991" s="30"/>
      <c r="DA991" s="30"/>
      <c r="DB991" s="30"/>
      <c r="DC991" s="30"/>
      <c r="DD991" s="30"/>
      <c r="DE991" s="30"/>
      <c r="DF991" s="30"/>
      <c r="DG991" s="30"/>
      <c r="DH991" s="30"/>
      <c r="DI991" s="30"/>
      <c r="DJ991" s="30"/>
      <c r="DK991" s="30"/>
      <c r="DL991" s="30"/>
      <c r="DM991" s="30"/>
      <c r="DN991" s="30"/>
      <c r="DO991" s="30"/>
      <c r="DP991" s="30"/>
      <c r="DQ991" s="30"/>
      <c r="DR991" s="30"/>
      <c r="DS991" s="30"/>
      <c r="DT991" s="30"/>
      <c r="DU991" s="30"/>
      <c r="DV991" s="30"/>
      <c r="DW991" s="30"/>
      <c r="DX991" s="30"/>
      <c r="DY991" s="30"/>
      <c r="DZ991" s="30"/>
      <c r="EA991" s="30"/>
      <c r="EB991" s="30"/>
      <c r="EC991" s="30"/>
      <c r="ED991" s="30"/>
      <c r="EE991" s="30"/>
      <c r="EF991" s="30"/>
      <c r="EG991" s="30"/>
      <c r="EH991" s="30"/>
    </row>
    <row r="992" spans="1:138" ht="14.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30"/>
      <c r="BQ992" s="30"/>
      <c r="BR992" s="30"/>
      <c r="BS992" s="30"/>
      <c r="BT992" s="30"/>
      <c r="BU992" s="30"/>
      <c r="BV992" s="30"/>
      <c r="BW992" s="30"/>
      <c r="BX992" s="30"/>
      <c r="BY992" s="30"/>
      <c r="BZ992" s="30"/>
      <c r="CA992" s="30"/>
      <c r="CB992" s="30"/>
      <c r="CC992" s="30"/>
      <c r="CD992" s="30"/>
      <c r="CE992" s="30"/>
      <c r="CF992" s="30"/>
      <c r="CG992" s="30"/>
      <c r="CH992" s="30"/>
      <c r="CI992" s="30"/>
      <c r="CJ992" s="30"/>
      <c r="CK992" s="30"/>
      <c r="CL992" s="30"/>
      <c r="CM992" s="30"/>
      <c r="CN992" s="30"/>
      <c r="CO992" s="30"/>
      <c r="CP992" s="30"/>
      <c r="CQ992" s="30"/>
      <c r="CR992" s="30"/>
      <c r="CS992" s="30"/>
      <c r="CT992" s="30"/>
      <c r="CU992" s="30"/>
      <c r="CV992" s="30"/>
      <c r="CW992" s="30"/>
      <c r="CX992" s="30"/>
      <c r="CY992" s="30"/>
      <c r="CZ992" s="30"/>
      <c r="DA992" s="30"/>
      <c r="DB992" s="30"/>
      <c r="DC992" s="30"/>
      <c r="DD992" s="30"/>
      <c r="DE992" s="30"/>
      <c r="DF992" s="30"/>
      <c r="DG992" s="30"/>
      <c r="DH992" s="30"/>
      <c r="DI992" s="30"/>
      <c r="DJ992" s="30"/>
      <c r="DK992" s="30"/>
      <c r="DL992" s="30"/>
      <c r="DM992" s="30"/>
      <c r="DN992" s="30"/>
      <c r="DO992" s="30"/>
      <c r="DP992" s="30"/>
      <c r="DQ992" s="30"/>
      <c r="DR992" s="30"/>
      <c r="DS992" s="30"/>
      <c r="DT992" s="30"/>
      <c r="DU992" s="30"/>
      <c r="DV992" s="30"/>
      <c r="DW992" s="30"/>
      <c r="DX992" s="30"/>
      <c r="DY992" s="30"/>
      <c r="DZ992" s="30"/>
      <c r="EA992" s="30"/>
      <c r="EB992" s="30"/>
      <c r="EC992" s="30"/>
      <c r="ED992" s="30"/>
      <c r="EE992" s="30"/>
      <c r="EF992" s="30"/>
      <c r="EG992" s="30"/>
      <c r="EH992" s="30"/>
    </row>
    <row r="993" spans="1:138" ht="14.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30"/>
      <c r="BQ993" s="30"/>
      <c r="BR993" s="30"/>
      <c r="BS993" s="30"/>
      <c r="BT993" s="30"/>
      <c r="BU993" s="30"/>
      <c r="BV993" s="30"/>
      <c r="BW993" s="30"/>
      <c r="BX993" s="30"/>
      <c r="BY993" s="30"/>
      <c r="BZ993" s="30"/>
      <c r="CA993" s="30"/>
      <c r="CB993" s="30"/>
      <c r="CC993" s="30"/>
      <c r="CD993" s="30"/>
      <c r="CE993" s="30"/>
      <c r="CF993" s="30"/>
      <c r="CG993" s="30"/>
      <c r="CH993" s="30"/>
      <c r="CI993" s="30"/>
      <c r="CJ993" s="30"/>
      <c r="CK993" s="30"/>
      <c r="CL993" s="30"/>
      <c r="CM993" s="30"/>
      <c r="CN993" s="30"/>
      <c r="CO993" s="30"/>
      <c r="CP993" s="30"/>
      <c r="CQ993" s="30"/>
      <c r="CR993" s="30"/>
      <c r="CS993" s="30"/>
      <c r="CT993" s="30"/>
      <c r="CU993" s="30"/>
      <c r="CV993" s="30"/>
      <c r="CW993" s="30"/>
      <c r="CX993" s="30"/>
      <c r="CY993" s="30"/>
      <c r="CZ993" s="30"/>
      <c r="DA993" s="30"/>
      <c r="DB993" s="30"/>
      <c r="DC993" s="30"/>
      <c r="DD993" s="30"/>
      <c r="DE993" s="30"/>
      <c r="DF993" s="30"/>
      <c r="DG993" s="30"/>
      <c r="DH993" s="30"/>
      <c r="DI993" s="30"/>
      <c r="DJ993" s="30"/>
      <c r="DK993" s="30"/>
      <c r="DL993" s="30"/>
      <c r="DM993" s="30"/>
      <c r="DN993" s="30"/>
      <c r="DO993" s="30"/>
      <c r="DP993" s="30"/>
      <c r="DQ993" s="30"/>
      <c r="DR993" s="30"/>
      <c r="DS993" s="30"/>
      <c r="DT993" s="30"/>
      <c r="DU993" s="30"/>
      <c r="DV993" s="30"/>
      <c r="DW993" s="30"/>
      <c r="DX993" s="30"/>
      <c r="DY993" s="30"/>
      <c r="DZ993" s="30"/>
      <c r="EA993" s="30"/>
      <c r="EB993" s="30"/>
      <c r="EC993" s="30"/>
      <c r="ED993" s="30"/>
      <c r="EE993" s="30"/>
      <c r="EF993" s="30"/>
      <c r="EG993" s="30"/>
      <c r="EH993" s="30"/>
    </row>
    <row r="994" spans="1:138" ht="14.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30"/>
      <c r="BQ994" s="30"/>
      <c r="BR994" s="30"/>
      <c r="BS994" s="30"/>
      <c r="BT994" s="30"/>
      <c r="BU994" s="30"/>
      <c r="BV994" s="30"/>
      <c r="BW994" s="30"/>
      <c r="BX994" s="30"/>
      <c r="BY994" s="30"/>
      <c r="BZ994" s="30"/>
      <c r="CA994" s="30"/>
      <c r="CB994" s="30"/>
      <c r="CC994" s="30"/>
      <c r="CD994" s="30"/>
      <c r="CE994" s="30"/>
      <c r="CF994" s="30"/>
      <c r="CG994" s="30"/>
      <c r="CH994" s="30"/>
      <c r="CI994" s="30"/>
      <c r="CJ994" s="30"/>
      <c r="CK994" s="30"/>
      <c r="CL994" s="30"/>
      <c r="CM994" s="30"/>
      <c r="CN994" s="30"/>
      <c r="CO994" s="30"/>
      <c r="CP994" s="30"/>
      <c r="CQ994" s="30"/>
      <c r="CR994" s="30"/>
      <c r="CS994" s="30"/>
      <c r="CT994" s="30"/>
      <c r="CU994" s="30"/>
      <c r="CV994" s="30"/>
      <c r="CW994" s="30"/>
      <c r="CX994" s="30"/>
      <c r="CY994" s="30"/>
      <c r="CZ994" s="30"/>
      <c r="DA994" s="30"/>
      <c r="DB994" s="30"/>
      <c r="DC994" s="30"/>
      <c r="DD994" s="30"/>
      <c r="DE994" s="30"/>
      <c r="DF994" s="30"/>
      <c r="DG994" s="30"/>
      <c r="DH994" s="30"/>
      <c r="DI994" s="30"/>
      <c r="DJ994" s="30"/>
      <c r="DK994" s="30"/>
      <c r="DL994" s="30"/>
      <c r="DM994" s="30"/>
      <c r="DN994" s="30"/>
      <c r="DO994" s="30"/>
      <c r="DP994" s="30"/>
      <c r="DQ994" s="30"/>
      <c r="DR994" s="30"/>
      <c r="DS994" s="30"/>
      <c r="DT994" s="30"/>
      <c r="DU994" s="30"/>
      <c r="DV994" s="30"/>
      <c r="DW994" s="30"/>
      <c r="DX994" s="30"/>
      <c r="DY994" s="30"/>
      <c r="DZ994" s="30"/>
      <c r="EA994" s="30"/>
      <c r="EB994" s="30"/>
      <c r="EC994" s="30"/>
      <c r="ED994" s="30"/>
      <c r="EE994" s="30"/>
      <c r="EF994" s="30"/>
      <c r="EG994" s="30"/>
      <c r="EH994" s="30"/>
    </row>
    <row r="995" spans="1:138" ht="14.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30"/>
      <c r="BQ995" s="30"/>
      <c r="BR995" s="30"/>
      <c r="BS995" s="30"/>
      <c r="BT995" s="30"/>
      <c r="BU995" s="30"/>
      <c r="BV995" s="30"/>
      <c r="BW995" s="30"/>
      <c r="BX995" s="30"/>
      <c r="BY995" s="30"/>
      <c r="BZ995" s="30"/>
      <c r="CA995" s="30"/>
      <c r="CB995" s="30"/>
      <c r="CC995" s="30"/>
      <c r="CD995" s="30"/>
      <c r="CE995" s="30"/>
      <c r="CF995" s="30"/>
      <c r="CG995" s="30"/>
      <c r="CH995" s="30"/>
      <c r="CI995" s="30"/>
      <c r="CJ995" s="30"/>
      <c r="CK995" s="30"/>
      <c r="CL995" s="30"/>
      <c r="CM995" s="30"/>
      <c r="CN995" s="30"/>
      <c r="CO995" s="30"/>
      <c r="CP995" s="30"/>
      <c r="CQ995" s="30"/>
      <c r="CR995" s="30"/>
      <c r="CS995" s="30"/>
      <c r="CT995" s="30"/>
      <c r="CU995" s="30"/>
      <c r="CV995" s="30"/>
      <c r="CW995" s="30"/>
      <c r="CX995" s="30"/>
      <c r="CY995" s="30"/>
      <c r="CZ995" s="30"/>
      <c r="DA995" s="30"/>
      <c r="DB995" s="30"/>
      <c r="DC995" s="30"/>
      <c r="DD995" s="30"/>
      <c r="DE995" s="30"/>
      <c r="DF995" s="30"/>
      <c r="DG995" s="30"/>
      <c r="DH995" s="30"/>
      <c r="DI995" s="30"/>
      <c r="DJ995" s="30"/>
      <c r="DK995" s="30"/>
      <c r="DL995" s="30"/>
      <c r="DM995" s="30"/>
      <c r="DN995" s="30"/>
      <c r="DO995" s="30"/>
      <c r="DP995" s="30"/>
      <c r="DQ995" s="30"/>
      <c r="DR995" s="30"/>
      <c r="DS995" s="30"/>
      <c r="DT995" s="30"/>
      <c r="DU995" s="30"/>
      <c r="DV995" s="30"/>
      <c r="DW995" s="30"/>
      <c r="DX995" s="30"/>
      <c r="DY995" s="30"/>
      <c r="DZ995" s="30"/>
      <c r="EA995" s="30"/>
      <c r="EB995" s="30"/>
      <c r="EC995" s="30"/>
      <c r="ED995" s="30"/>
      <c r="EE995" s="30"/>
      <c r="EF995" s="30"/>
      <c r="EG995" s="30"/>
      <c r="EH995" s="30"/>
    </row>
    <row r="996" spans="1:138" ht="14.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30"/>
      <c r="BQ996" s="30"/>
      <c r="BR996" s="30"/>
      <c r="BS996" s="30"/>
      <c r="BT996" s="30"/>
      <c r="BU996" s="30"/>
      <c r="BV996" s="30"/>
      <c r="BW996" s="30"/>
      <c r="BX996" s="30"/>
      <c r="BY996" s="30"/>
      <c r="BZ996" s="30"/>
      <c r="CA996" s="30"/>
      <c r="CB996" s="30"/>
      <c r="CC996" s="30"/>
      <c r="CD996" s="30"/>
      <c r="CE996" s="30"/>
      <c r="CF996" s="30"/>
      <c r="CG996" s="30"/>
      <c r="CH996" s="30"/>
      <c r="CI996" s="30"/>
      <c r="CJ996" s="30"/>
      <c r="CK996" s="30"/>
      <c r="CL996" s="30"/>
      <c r="CM996" s="30"/>
      <c r="CN996" s="30"/>
      <c r="CO996" s="30"/>
      <c r="CP996" s="30"/>
      <c r="CQ996" s="30"/>
      <c r="CR996" s="30"/>
      <c r="CS996" s="30"/>
      <c r="CT996" s="30"/>
      <c r="CU996" s="30"/>
      <c r="CV996" s="30"/>
      <c r="CW996" s="30"/>
      <c r="CX996" s="30"/>
      <c r="CY996" s="30"/>
      <c r="CZ996" s="30"/>
      <c r="DA996" s="30"/>
      <c r="DB996" s="30"/>
      <c r="DC996" s="30"/>
      <c r="DD996" s="30"/>
      <c r="DE996" s="30"/>
      <c r="DF996" s="30"/>
      <c r="DG996" s="30"/>
      <c r="DH996" s="30"/>
      <c r="DI996" s="30"/>
      <c r="DJ996" s="30"/>
      <c r="DK996" s="30"/>
      <c r="DL996" s="30"/>
      <c r="DM996" s="30"/>
      <c r="DN996" s="30"/>
      <c r="DO996" s="30"/>
      <c r="DP996" s="30"/>
      <c r="DQ996" s="30"/>
      <c r="DR996" s="30"/>
      <c r="DS996" s="30"/>
      <c r="DT996" s="30"/>
      <c r="DU996" s="30"/>
      <c r="DV996" s="30"/>
      <c r="DW996" s="30"/>
      <c r="DX996" s="30"/>
      <c r="DY996" s="30"/>
      <c r="DZ996" s="30"/>
      <c r="EA996" s="30"/>
      <c r="EB996" s="30"/>
      <c r="EC996" s="30"/>
      <c r="ED996" s="30"/>
      <c r="EE996" s="30"/>
      <c r="EF996" s="30"/>
      <c r="EG996" s="30"/>
      <c r="EH996" s="30"/>
    </row>
    <row r="997" spans="1:138" ht="14.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30"/>
      <c r="BQ997" s="30"/>
      <c r="BR997" s="30"/>
      <c r="BS997" s="30"/>
      <c r="BT997" s="30"/>
      <c r="BU997" s="30"/>
      <c r="BV997" s="30"/>
      <c r="BW997" s="30"/>
      <c r="BX997" s="30"/>
      <c r="BY997" s="30"/>
      <c r="BZ997" s="30"/>
      <c r="CA997" s="30"/>
      <c r="CB997" s="30"/>
      <c r="CC997" s="30"/>
      <c r="CD997" s="30"/>
      <c r="CE997" s="30"/>
      <c r="CF997" s="30"/>
      <c r="CG997" s="30"/>
      <c r="CH997" s="30"/>
      <c r="CI997" s="30"/>
      <c r="CJ997" s="30"/>
      <c r="CK997" s="30"/>
      <c r="CL997" s="30"/>
      <c r="CM997" s="30"/>
      <c r="CN997" s="30"/>
      <c r="CO997" s="30"/>
      <c r="CP997" s="30"/>
      <c r="CQ997" s="30"/>
      <c r="CR997" s="30"/>
      <c r="CS997" s="30"/>
      <c r="CT997" s="30"/>
      <c r="CU997" s="30"/>
      <c r="CV997" s="30"/>
      <c r="CW997" s="30"/>
      <c r="CX997" s="30"/>
      <c r="CY997" s="30"/>
      <c r="CZ997" s="30"/>
      <c r="DA997" s="30"/>
      <c r="DB997" s="30"/>
      <c r="DC997" s="30"/>
      <c r="DD997" s="30"/>
      <c r="DE997" s="30"/>
      <c r="DF997" s="30"/>
      <c r="DG997" s="30"/>
      <c r="DH997" s="30"/>
      <c r="DI997" s="30"/>
      <c r="DJ997" s="30"/>
      <c r="DK997" s="30"/>
      <c r="DL997" s="30"/>
      <c r="DM997" s="30"/>
      <c r="DN997" s="30"/>
      <c r="DO997" s="30"/>
      <c r="DP997" s="30"/>
      <c r="DQ997" s="30"/>
      <c r="DR997" s="30"/>
      <c r="DS997" s="30"/>
      <c r="DT997" s="30"/>
      <c r="DU997" s="30"/>
      <c r="DV997" s="30"/>
      <c r="DW997" s="30"/>
      <c r="DX997" s="30"/>
      <c r="DY997" s="30"/>
      <c r="DZ997" s="30"/>
      <c r="EA997" s="30"/>
      <c r="EB997" s="30"/>
      <c r="EC997" s="30"/>
      <c r="ED997" s="30"/>
      <c r="EE997" s="30"/>
      <c r="EF997" s="30"/>
      <c r="EG997" s="30"/>
      <c r="EH997" s="30"/>
    </row>
    <row r="998" spans="1:138" ht="14.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30"/>
      <c r="BQ998" s="30"/>
      <c r="BR998" s="30"/>
      <c r="BS998" s="30"/>
      <c r="BT998" s="30"/>
      <c r="BU998" s="30"/>
      <c r="BV998" s="30"/>
      <c r="BW998" s="30"/>
      <c r="BX998" s="30"/>
      <c r="BY998" s="30"/>
      <c r="BZ998" s="30"/>
      <c r="CA998" s="30"/>
      <c r="CB998" s="30"/>
      <c r="CC998" s="30"/>
      <c r="CD998" s="30"/>
      <c r="CE998" s="30"/>
      <c r="CF998" s="30"/>
      <c r="CG998" s="30"/>
      <c r="CH998" s="30"/>
      <c r="CI998" s="30"/>
      <c r="CJ998" s="30"/>
      <c r="CK998" s="30"/>
      <c r="CL998" s="30"/>
      <c r="CM998" s="30"/>
      <c r="CN998" s="30"/>
      <c r="CO998" s="30"/>
      <c r="CP998" s="30"/>
      <c r="CQ998" s="30"/>
      <c r="CR998" s="30"/>
      <c r="CS998" s="30"/>
      <c r="CT998" s="30"/>
      <c r="CU998" s="30"/>
      <c r="CV998" s="30"/>
      <c r="CW998" s="30"/>
      <c r="CX998" s="30"/>
      <c r="CY998" s="30"/>
      <c r="CZ998" s="30"/>
      <c r="DA998" s="30"/>
      <c r="DB998" s="30"/>
      <c r="DC998" s="30"/>
      <c r="DD998" s="30"/>
      <c r="DE998" s="30"/>
      <c r="DF998" s="30"/>
      <c r="DG998" s="30"/>
      <c r="DH998" s="30"/>
      <c r="DI998" s="30"/>
      <c r="DJ998" s="30"/>
      <c r="DK998" s="30"/>
      <c r="DL998" s="30"/>
      <c r="DM998" s="30"/>
      <c r="DN998" s="30"/>
      <c r="DO998" s="30"/>
      <c r="DP998" s="30"/>
      <c r="DQ998" s="30"/>
      <c r="DR998" s="30"/>
      <c r="DS998" s="30"/>
      <c r="DT998" s="30"/>
      <c r="DU998" s="30"/>
      <c r="DV998" s="30"/>
      <c r="DW998" s="30"/>
      <c r="DX998" s="30"/>
      <c r="DY998" s="30"/>
      <c r="DZ998" s="30"/>
      <c r="EA998" s="30"/>
      <c r="EB998" s="30"/>
      <c r="EC998" s="30"/>
      <c r="ED998" s="30"/>
      <c r="EE998" s="30"/>
      <c r="EF998" s="30"/>
      <c r="EG998" s="30"/>
      <c r="EH998" s="30"/>
    </row>
    <row r="999" spans="1:138" ht="14.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30"/>
      <c r="BQ999" s="30"/>
      <c r="BR999" s="30"/>
      <c r="BS999" s="30"/>
      <c r="BT999" s="30"/>
      <c r="BU999" s="30"/>
      <c r="BV999" s="30"/>
      <c r="BW999" s="30"/>
      <c r="BX999" s="30"/>
      <c r="BY999" s="30"/>
      <c r="BZ999" s="30"/>
      <c r="CA999" s="30"/>
      <c r="CB999" s="30"/>
      <c r="CC999" s="30"/>
      <c r="CD999" s="30"/>
      <c r="CE999" s="30"/>
      <c r="CF999" s="30"/>
      <c r="CG999" s="30"/>
      <c r="CH999" s="30"/>
      <c r="CI999" s="30"/>
      <c r="CJ999" s="30"/>
      <c r="CK999" s="30"/>
      <c r="CL999" s="30"/>
      <c r="CM999" s="30"/>
      <c r="CN999" s="30"/>
      <c r="CO999" s="30"/>
      <c r="CP999" s="30"/>
      <c r="CQ999" s="30"/>
      <c r="CR999" s="30"/>
      <c r="CS999" s="30"/>
      <c r="CT999" s="30"/>
      <c r="CU999" s="30"/>
      <c r="CV999" s="30"/>
      <c r="CW999" s="30"/>
      <c r="CX999" s="30"/>
      <c r="CY999" s="30"/>
      <c r="CZ999" s="30"/>
      <c r="DA999" s="30"/>
      <c r="DB999" s="30"/>
      <c r="DC999" s="30"/>
      <c r="DD999" s="30"/>
      <c r="DE999" s="30"/>
      <c r="DF999" s="30"/>
      <c r="DG999" s="30"/>
      <c r="DH999" s="30"/>
      <c r="DI999" s="30"/>
      <c r="DJ999" s="30"/>
      <c r="DK999" s="30"/>
      <c r="DL999" s="30"/>
      <c r="DM999" s="30"/>
      <c r="DN999" s="30"/>
      <c r="DO999" s="30"/>
      <c r="DP999" s="30"/>
      <c r="DQ999" s="30"/>
      <c r="DR999" s="30"/>
      <c r="DS999" s="30"/>
      <c r="DT999" s="30"/>
      <c r="DU999" s="30"/>
      <c r="DV999" s="30"/>
      <c r="DW999" s="30"/>
      <c r="DX999" s="30"/>
      <c r="DY999" s="30"/>
      <c r="DZ999" s="30"/>
      <c r="EA999" s="30"/>
      <c r="EB999" s="30"/>
      <c r="EC999" s="30"/>
      <c r="ED999" s="30"/>
      <c r="EE999" s="30"/>
      <c r="EF999" s="30"/>
      <c r="EG999" s="30"/>
      <c r="EH999" s="30"/>
    </row>
    <row r="1000" spans="1:138" ht="14.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30"/>
      <c r="BQ1000" s="30"/>
      <c r="BR1000" s="30"/>
      <c r="BS1000" s="30"/>
      <c r="BT1000" s="30"/>
      <c r="BU1000" s="30"/>
      <c r="BV1000" s="30"/>
      <c r="BW1000" s="30"/>
      <c r="BX1000" s="30"/>
      <c r="BY1000" s="30"/>
      <c r="BZ1000" s="30"/>
      <c r="CA1000" s="30"/>
      <c r="CB1000" s="30"/>
      <c r="CC1000" s="30"/>
      <c r="CD1000" s="30"/>
      <c r="CE1000" s="30"/>
      <c r="CF1000" s="30"/>
      <c r="CG1000" s="30"/>
      <c r="CH1000" s="30"/>
      <c r="CI1000" s="30"/>
      <c r="CJ1000" s="30"/>
      <c r="CK1000" s="30"/>
      <c r="CL1000" s="30"/>
      <c r="CM1000" s="30"/>
      <c r="CN1000" s="30"/>
      <c r="CO1000" s="30"/>
      <c r="CP1000" s="30"/>
      <c r="CQ1000" s="30"/>
      <c r="CR1000" s="30"/>
      <c r="CS1000" s="30"/>
      <c r="CT1000" s="30"/>
      <c r="CU1000" s="30"/>
      <c r="CV1000" s="30"/>
      <c r="CW1000" s="30"/>
      <c r="CX1000" s="30"/>
      <c r="CY1000" s="30"/>
      <c r="CZ1000" s="30"/>
      <c r="DA1000" s="30"/>
      <c r="DB1000" s="30"/>
      <c r="DC1000" s="30"/>
      <c r="DD1000" s="30"/>
      <c r="DE1000" s="30"/>
      <c r="DF1000" s="30"/>
      <c r="DG1000" s="30"/>
      <c r="DH1000" s="30"/>
      <c r="DI1000" s="30"/>
      <c r="DJ1000" s="30"/>
      <c r="DK1000" s="30"/>
      <c r="DL1000" s="30"/>
      <c r="DM1000" s="30"/>
      <c r="DN1000" s="30"/>
      <c r="DO1000" s="30"/>
      <c r="DP1000" s="30"/>
      <c r="DQ1000" s="30"/>
      <c r="DR1000" s="30"/>
      <c r="DS1000" s="30"/>
      <c r="DT1000" s="30"/>
      <c r="DU1000" s="30"/>
      <c r="DV1000" s="30"/>
      <c r="DW1000" s="30"/>
      <c r="DX1000" s="30"/>
      <c r="DY1000" s="30"/>
      <c r="DZ1000" s="30"/>
      <c r="EA1000" s="30"/>
      <c r="EB1000" s="30"/>
      <c r="EC1000" s="30"/>
      <c r="ED1000" s="30"/>
      <c r="EE1000" s="30"/>
      <c r="EF1000" s="30"/>
      <c r="EG1000" s="30"/>
      <c r="EH1000" s="30"/>
    </row>
    <row r="1001" spans="1:138" ht="14.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30"/>
      <c r="BQ1001" s="30"/>
      <c r="BR1001" s="30"/>
      <c r="BS1001" s="30"/>
      <c r="BT1001" s="30"/>
      <c r="BU1001" s="30"/>
      <c r="BV1001" s="30"/>
      <c r="BW1001" s="30"/>
      <c r="BX1001" s="30"/>
      <c r="BY1001" s="30"/>
      <c r="BZ1001" s="30"/>
      <c r="CA1001" s="30"/>
      <c r="CB1001" s="30"/>
      <c r="CC1001" s="30"/>
      <c r="CD1001" s="30"/>
      <c r="CE1001" s="30"/>
      <c r="CF1001" s="30"/>
      <c r="CG1001" s="30"/>
      <c r="CH1001" s="30"/>
      <c r="CI1001" s="30"/>
      <c r="CJ1001" s="30"/>
      <c r="CK1001" s="30"/>
      <c r="CL1001" s="30"/>
      <c r="CM1001" s="30"/>
      <c r="CN1001" s="30"/>
      <c r="CO1001" s="30"/>
      <c r="CP1001" s="30"/>
      <c r="CQ1001" s="30"/>
      <c r="CR1001" s="30"/>
      <c r="CS1001" s="30"/>
      <c r="CT1001" s="30"/>
      <c r="CU1001" s="30"/>
      <c r="CV1001" s="30"/>
      <c r="CW1001" s="30"/>
      <c r="CX1001" s="30"/>
      <c r="CY1001" s="30"/>
      <c r="CZ1001" s="30"/>
      <c r="DA1001" s="30"/>
      <c r="DB1001" s="30"/>
      <c r="DC1001" s="30"/>
      <c r="DD1001" s="30"/>
      <c r="DE1001" s="30"/>
      <c r="DF1001" s="30"/>
      <c r="DG1001" s="30"/>
      <c r="DH1001" s="30"/>
      <c r="DI1001" s="30"/>
      <c r="DJ1001" s="30"/>
      <c r="DK1001" s="30"/>
      <c r="DL1001" s="30"/>
      <c r="DM1001" s="30"/>
      <c r="DN1001" s="30"/>
      <c r="DO1001" s="30"/>
      <c r="DP1001" s="30"/>
      <c r="DQ1001" s="30"/>
      <c r="DR1001" s="30"/>
      <c r="DS1001" s="30"/>
      <c r="DT1001" s="30"/>
      <c r="DU1001" s="30"/>
      <c r="DV1001" s="30"/>
      <c r="DW1001" s="30"/>
      <c r="DX1001" s="30"/>
      <c r="DY1001" s="30"/>
      <c r="DZ1001" s="30"/>
      <c r="EA1001" s="30"/>
      <c r="EB1001" s="30"/>
      <c r="EC1001" s="30"/>
      <c r="ED1001" s="30"/>
      <c r="EE1001" s="30"/>
      <c r="EF1001" s="30"/>
      <c r="EG1001" s="30"/>
      <c r="EH1001" s="30"/>
    </row>
    <row r="1002" spans="1:138" ht="14.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30"/>
      <c r="BQ1002" s="30"/>
      <c r="BR1002" s="30"/>
      <c r="BS1002" s="30"/>
      <c r="BT1002" s="30"/>
      <c r="BU1002" s="30"/>
      <c r="BV1002" s="30"/>
      <c r="BW1002" s="30"/>
      <c r="BX1002" s="30"/>
      <c r="BY1002" s="30"/>
      <c r="BZ1002" s="30"/>
      <c r="CA1002" s="30"/>
      <c r="CB1002" s="30"/>
      <c r="CC1002" s="30"/>
      <c r="CD1002" s="30"/>
      <c r="CE1002" s="30"/>
      <c r="CF1002" s="30"/>
      <c r="CG1002" s="30"/>
      <c r="CH1002" s="30"/>
      <c r="CI1002" s="30"/>
      <c r="CJ1002" s="30"/>
      <c r="CK1002" s="30"/>
      <c r="CL1002" s="30"/>
      <c r="CM1002" s="30"/>
      <c r="CN1002" s="30"/>
      <c r="CO1002" s="30"/>
      <c r="CP1002" s="30"/>
      <c r="CQ1002" s="30"/>
      <c r="CR1002" s="30"/>
      <c r="CS1002" s="30"/>
      <c r="CT1002" s="30"/>
      <c r="CU1002" s="30"/>
      <c r="CV1002" s="30"/>
      <c r="CW1002" s="30"/>
      <c r="CX1002" s="30"/>
      <c r="CY1002" s="30"/>
      <c r="CZ1002" s="30"/>
      <c r="DA1002" s="30"/>
      <c r="DB1002" s="30"/>
      <c r="DC1002" s="30"/>
      <c r="DD1002" s="30"/>
      <c r="DE1002" s="30"/>
      <c r="DF1002" s="30"/>
      <c r="DG1002" s="30"/>
      <c r="DH1002" s="30"/>
      <c r="DI1002" s="30"/>
      <c r="DJ1002" s="30"/>
      <c r="DK1002" s="30"/>
      <c r="DL1002" s="30"/>
      <c r="DM1002" s="30"/>
      <c r="DN1002" s="30"/>
      <c r="DO1002" s="30"/>
      <c r="DP1002" s="30"/>
      <c r="DQ1002" s="30"/>
      <c r="DR1002" s="30"/>
      <c r="DS1002" s="30"/>
      <c r="DT1002" s="30"/>
      <c r="DU1002" s="30"/>
      <c r="DV1002" s="30"/>
      <c r="DW1002" s="30"/>
      <c r="DX1002" s="30"/>
      <c r="DY1002" s="30"/>
      <c r="DZ1002" s="30"/>
      <c r="EA1002" s="30"/>
      <c r="EB1002" s="30"/>
      <c r="EC1002" s="30"/>
      <c r="ED1002" s="30"/>
      <c r="EE1002" s="30"/>
      <c r="EF1002" s="30"/>
      <c r="EG1002" s="30"/>
      <c r="EH1002" s="30"/>
    </row>
    <row r="1003" spans="1:138" ht="14.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30"/>
      <c r="BQ1003" s="30"/>
      <c r="BR1003" s="30"/>
      <c r="BS1003" s="30"/>
      <c r="BT1003" s="30"/>
      <c r="BU1003" s="30"/>
      <c r="BV1003" s="30"/>
      <c r="BW1003" s="30"/>
      <c r="BX1003" s="30"/>
      <c r="BY1003" s="30"/>
      <c r="BZ1003" s="30"/>
      <c r="CA1003" s="30"/>
      <c r="CB1003" s="30"/>
      <c r="CC1003" s="30"/>
      <c r="CD1003" s="30"/>
      <c r="CE1003" s="30"/>
      <c r="CF1003" s="30"/>
      <c r="CG1003" s="30"/>
      <c r="CH1003" s="30"/>
      <c r="CI1003" s="30"/>
      <c r="CJ1003" s="30"/>
      <c r="CK1003" s="30"/>
      <c r="CL1003" s="30"/>
      <c r="CM1003" s="30"/>
      <c r="CN1003" s="30"/>
      <c r="CO1003" s="30"/>
      <c r="CP1003" s="30"/>
      <c r="CQ1003" s="30"/>
      <c r="CR1003" s="30"/>
      <c r="CS1003" s="30"/>
      <c r="CT1003" s="30"/>
      <c r="CU1003" s="30"/>
      <c r="CV1003" s="30"/>
      <c r="CW1003" s="30"/>
      <c r="CX1003" s="30"/>
      <c r="CY1003" s="30"/>
      <c r="CZ1003" s="30"/>
      <c r="DA1003" s="30"/>
      <c r="DB1003" s="30"/>
      <c r="DC1003" s="30"/>
      <c r="DD1003" s="30"/>
      <c r="DE1003" s="30"/>
      <c r="DF1003" s="30"/>
      <c r="DG1003" s="30"/>
      <c r="DH1003" s="30"/>
      <c r="DI1003" s="30"/>
      <c r="DJ1003" s="30"/>
      <c r="DK1003" s="30"/>
      <c r="DL1003" s="30"/>
      <c r="DM1003" s="30"/>
      <c r="DN1003" s="30"/>
      <c r="DO1003" s="30"/>
      <c r="DP1003" s="30"/>
      <c r="DQ1003" s="30"/>
      <c r="DR1003" s="30"/>
      <c r="DS1003" s="30"/>
      <c r="DT1003" s="30"/>
      <c r="DU1003" s="30"/>
      <c r="DV1003" s="30"/>
      <c r="DW1003" s="30"/>
      <c r="DX1003" s="30"/>
      <c r="DY1003" s="30"/>
      <c r="DZ1003" s="30"/>
      <c r="EA1003" s="30"/>
      <c r="EB1003" s="30"/>
      <c r="EC1003" s="30"/>
      <c r="ED1003" s="30"/>
      <c r="EE1003" s="30"/>
      <c r="EF1003" s="30"/>
      <c r="EG1003" s="30"/>
      <c r="EH1003" s="30"/>
    </row>
    <row r="1004" spans="1:138" ht="14.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30"/>
      <c r="BQ1004" s="30"/>
      <c r="BR1004" s="30"/>
      <c r="BS1004" s="30"/>
      <c r="BT1004" s="30"/>
      <c r="BU1004" s="30"/>
      <c r="BV1004" s="30"/>
      <c r="BW1004" s="30"/>
      <c r="BX1004" s="30"/>
      <c r="BY1004" s="30"/>
      <c r="BZ1004" s="30"/>
      <c r="CA1004" s="30"/>
      <c r="CB1004" s="30"/>
      <c r="CC1004" s="30"/>
      <c r="CD1004" s="30"/>
      <c r="CE1004" s="30"/>
      <c r="CF1004" s="30"/>
      <c r="CG1004" s="30"/>
      <c r="CH1004" s="30"/>
      <c r="CI1004" s="30"/>
      <c r="CJ1004" s="30"/>
      <c r="CK1004" s="30"/>
      <c r="CL1004" s="30"/>
      <c r="CM1004" s="30"/>
      <c r="CN1004" s="30"/>
      <c r="CO1004" s="30"/>
      <c r="CP1004" s="30"/>
      <c r="CQ1004" s="30"/>
      <c r="CR1004" s="30"/>
      <c r="CS1004" s="30"/>
      <c r="CT1004" s="30"/>
      <c r="CU1004" s="30"/>
      <c r="CV1004" s="30"/>
      <c r="CW1004" s="30"/>
      <c r="CX1004" s="30"/>
      <c r="CY1004" s="30"/>
      <c r="CZ1004" s="30"/>
      <c r="DA1004" s="30"/>
      <c r="DB1004" s="30"/>
      <c r="DC1004" s="30"/>
      <c r="DD1004" s="30"/>
      <c r="DE1004" s="30"/>
      <c r="DF1004" s="30"/>
      <c r="DG1004" s="30"/>
      <c r="DH1004" s="30"/>
      <c r="DI1004" s="30"/>
      <c r="DJ1004" s="30"/>
      <c r="DK1004" s="30"/>
      <c r="DL1004" s="30"/>
      <c r="DM1004" s="30"/>
      <c r="DN1004" s="30"/>
      <c r="DO1004" s="30"/>
      <c r="DP1004" s="30"/>
      <c r="DQ1004" s="30"/>
      <c r="DR1004" s="30"/>
      <c r="DS1004" s="30"/>
      <c r="DT1004" s="30"/>
      <c r="DU1004" s="30"/>
      <c r="DV1004" s="30"/>
      <c r="DW1004" s="30"/>
      <c r="DX1004" s="30"/>
      <c r="DY1004" s="30"/>
      <c r="DZ1004" s="30"/>
      <c r="EA1004" s="30"/>
      <c r="EB1004" s="30"/>
      <c r="EC1004" s="30"/>
      <c r="ED1004" s="30"/>
      <c r="EE1004" s="30"/>
      <c r="EF1004" s="30"/>
      <c r="EG1004" s="30"/>
      <c r="EH1004" s="30"/>
    </row>
    <row r="1005" spans="1:138" ht="14.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30"/>
      <c r="BQ1005" s="30"/>
      <c r="BR1005" s="30"/>
      <c r="BS1005" s="30"/>
      <c r="BT1005" s="30"/>
      <c r="BU1005" s="30"/>
      <c r="BV1005" s="30"/>
      <c r="BW1005" s="30"/>
      <c r="BX1005" s="30"/>
      <c r="BY1005" s="30"/>
      <c r="BZ1005" s="30"/>
      <c r="CA1005" s="30"/>
      <c r="CB1005" s="30"/>
      <c r="CC1005" s="30"/>
      <c r="CD1005" s="30"/>
      <c r="CE1005" s="30"/>
      <c r="CF1005" s="30"/>
      <c r="CG1005" s="30"/>
      <c r="CH1005" s="30"/>
      <c r="CI1005" s="30"/>
      <c r="CJ1005" s="30"/>
      <c r="CK1005" s="30"/>
      <c r="CL1005" s="30"/>
      <c r="CM1005" s="30"/>
      <c r="CN1005" s="30"/>
      <c r="CO1005" s="30"/>
      <c r="CP1005" s="30"/>
      <c r="CQ1005" s="30"/>
      <c r="CR1005" s="30"/>
      <c r="CS1005" s="30"/>
      <c r="CT1005" s="30"/>
      <c r="CU1005" s="30"/>
      <c r="CV1005" s="30"/>
      <c r="CW1005" s="30"/>
      <c r="CX1005" s="30"/>
      <c r="CY1005" s="30"/>
      <c r="CZ1005" s="30"/>
      <c r="DA1005" s="30"/>
      <c r="DB1005" s="30"/>
      <c r="DC1005" s="30"/>
      <c r="DD1005" s="30"/>
      <c r="DE1005" s="30"/>
      <c r="DF1005" s="30"/>
      <c r="DG1005" s="30"/>
      <c r="DH1005" s="30"/>
      <c r="DI1005" s="30"/>
      <c r="DJ1005" s="30"/>
      <c r="DK1005" s="30"/>
      <c r="DL1005" s="30"/>
      <c r="DM1005" s="30"/>
      <c r="DN1005" s="30"/>
      <c r="DO1005" s="30"/>
      <c r="DP1005" s="30"/>
      <c r="DQ1005" s="30"/>
      <c r="DR1005" s="30"/>
      <c r="DS1005" s="30"/>
      <c r="DT1005" s="30"/>
      <c r="DU1005" s="30"/>
      <c r="DV1005" s="30"/>
      <c r="DW1005" s="30"/>
      <c r="DX1005" s="30"/>
      <c r="DY1005" s="30"/>
      <c r="DZ1005" s="30"/>
      <c r="EA1005" s="30"/>
      <c r="EB1005" s="30"/>
      <c r="EC1005" s="30"/>
      <c r="ED1005" s="30"/>
      <c r="EE1005" s="30"/>
      <c r="EF1005" s="30"/>
      <c r="EG1005" s="30"/>
      <c r="EH1005" s="30"/>
    </row>
    <row r="1006" spans="1:138" ht="14.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30"/>
      <c r="BQ1006" s="30"/>
      <c r="BR1006" s="30"/>
      <c r="BS1006" s="30"/>
      <c r="BT1006" s="30"/>
      <c r="BU1006" s="30"/>
      <c r="BV1006" s="30"/>
      <c r="BW1006" s="30"/>
      <c r="BX1006" s="30"/>
      <c r="BY1006" s="30"/>
      <c r="BZ1006" s="30"/>
      <c r="CA1006" s="30"/>
      <c r="CB1006" s="30"/>
      <c r="CC1006" s="30"/>
      <c r="CD1006" s="30"/>
      <c r="CE1006" s="30"/>
      <c r="CF1006" s="30"/>
      <c r="CG1006" s="30"/>
      <c r="CH1006" s="30"/>
      <c r="CI1006" s="30"/>
      <c r="CJ1006" s="30"/>
      <c r="CK1006" s="30"/>
      <c r="CL1006" s="30"/>
      <c r="CM1006" s="30"/>
      <c r="CN1006" s="30"/>
      <c r="CO1006" s="30"/>
      <c r="CP1006" s="30"/>
      <c r="CQ1006" s="30"/>
      <c r="CR1006" s="30"/>
      <c r="CS1006" s="30"/>
      <c r="CT1006" s="30"/>
      <c r="CU1006" s="30"/>
      <c r="CV1006" s="30"/>
      <c r="CW1006" s="30"/>
      <c r="CX1006" s="30"/>
      <c r="CY1006" s="30"/>
      <c r="CZ1006" s="30"/>
      <c r="DA1006" s="30"/>
      <c r="DB1006" s="30"/>
      <c r="DC1006" s="30"/>
      <c r="DD1006" s="30"/>
      <c r="DE1006" s="30"/>
      <c r="DF1006" s="30"/>
      <c r="DG1006" s="30"/>
      <c r="DH1006" s="30"/>
      <c r="DI1006" s="30"/>
      <c r="DJ1006" s="30"/>
      <c r="DK1006" s="30"/>
      <c r="DL1006" s="30"/>
      <c r="DM1006" s="30"/>
      <c r="DN1006" s="30"/>
      <c r="DO1006" s="30"/>
      <c r="DP1006" s="30"/>
      <c r="DQ1006" s="30"/>
      <c r="DR1006" s="30"/>
      <c r="DS1006" s="30"/>
      <c r="DT1006" s="30"/>
      <c r="DU1006" s="30"/>
      <c r="DV1006" s="30"/>
      <c r="DW1006" s="30"/>
      <c r="DX1006" s="30"/>
      <c r="DY1006" s="30"/>
      <c r="DZ1006" s="30"/>
      <c r="EA1006" s="30"/>
      <c r="EB1006" s="30"/>
      <c r="EC1006" s="30"/>
      <c r="ED1006" s="30"/>
      <c r="EE1006" s="30"/>
      <c r="EF1006" s="30"/>
      <c r="EG1006" s="30"/>
      <c r="EH1006" s="30"/>
    </row>
    <row r="1007" spans="1:138" ht="14.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30"/>
      <c r="BQ1007" s="30"/>
      <c r="BR1007" s="30"/>
      <c r="BS1007" s="30"/>
      <c r="BT1007" s="30"/>
      <c r="BU1007" s="30"/>
      <c r="BV1007" s="30"/>
      <c r="BW1007" s="30"/>
      <c r="BX1007" s="30"/>
      <c r="BY1007" s="30"/>
      <c r="BZ1007" s="30"/>
      <c r="CA1007" s="30"/>
      <c r="CB1007" s="30"/>
      <c r="CC1007" s="30"/>
      <c r="CD1007" s="30"/>
      <c r="CE1007" s="30"/>
      <c r="CF1007" s="30"/>
      <c r="CG1007" s="30"/>
      <c r="CH1007" s="30"/>
      <c r="CI1007" s="30"/>
      <c r="CJ1007" s="30"/>
      <c r="CK1007" s="30"/>
      <c r="CL1007" s="30"/>
      <c r="CM1007" s="30"/>
      <c r="CN1007" s="30"/>
      <c r="CO1007" s="30"/>
      <c r="CP1007" s="30"/>
      <c r="CQ1007" s="30"/>
      <c r="CR1007" s="30"/>
      <c r="CS1007" s="30"/>
      <c r="CT1007" s="30"/>
      <c r="CU1007" s="30"/>
      <c r="CV1007" s="30"/>
      <c r="CW1007" s="30"/>
      <c r="CX1007" s="30"/>
      <c r="CY1007" s="30"/>
      <c r="CZ1007" s="30"/>
      <c r="DA1007" s="30"/>
      <c r="DB1007" s="30"/>
      <c r="DC1007" s="30"/>
      <c r="DD1007" s="30"/>
      <c r="DE1007" s="30"/>
      <c r="DF1007" s="30"/>
      <c r="DG1007" s="30"/>
      <c r="DH1007" s="30"/>
      <c r="DI1007" s="30"/>
      <c r="DJ1007" s="30"/>
      <c r="DK1007" s="30"/>
      <c r="DL1007" s="30"/>
      <c r="DM1007" s="30"/>
      <c r="DN1007" s="30"/>
      <c r="DO1007" s="30"/>
      <c r="DP1007" s="30"/>
      <c r="DQ1007" s="30"/>
      <c r="DR1007" s="30"/>
      <c r="DS1007" s="30"/>
      <c r="DT1007" s="30"/>
      <c r="DU1007" s="30"/>
      <c r="DV1007" s="30"/>
      <c r="DW1007" s="30"/>
      <c r="DX1007" s="30"/>
      <c r="DY1007" s="30"/>
      <c r="DZ1007" s="30"/>
      <c r="EA1007" s="30"/>
      <c r="EB1007" s="30"/>
      <c r="EC1007" s="30"/>
      <c r="ED1007" s="30"/>
      <c r="EE1007" s="30"/>
      <c r="EF1007" s="30"/>
      <c r="EG1007" s="30"/>
      <c r="EH1007" s="30"/>
    </row>
    <row r="1008" spans="1:138" ht="14.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30"/>
      <c r="BQ1008" s="30"/>
      <c r="BR1008" s="30"/>
      <c r="BS1008" s="30"/>
      <c r="BT1008" s="30"/>
      <c r="BU1008" s="30"/>
      <c r="BV1008" s="30"/>
      <c r="BW1008" s="30"/>
      <c r="BX1008" s="30"/>
      <c r="BY1008" s="30"/>
      <c r="BZ1008" s="30"/>
      <c r="CA1008" s="30"/>
      <c r="CB1008" s="30"/>
      <c r="CC1008" s="30"/>
      <c r="CD1008" s="30"/>
      <c r="CE1008" s="30"/>
      <c r="CF1008" s="30"/>
      <c r="CG1008" s="30"/>
      <c r="CH1008" s="30"/>
      <c r="CI1008" s="30"/>
      <c r="CJ1008" s="30"/>
      <c r="CK1008" s="30"/>
      <c r="CL1008" s="30"/>
      <c r="CM1008" s="30"/>
      <c r="CN1008" s="30"/>
      <c r="CO1008" s="30"/>
      <c r="CP1008" s="30"/>
      <c r="CQ1008" s="30"/>
      <c r="CR1008" s="30"/>
      <c r="CS1008" s="30"/>
      <c r="CT1008" s="30"/>
      <c r="CU1008" s="30"/>
      <c r="CV1008" s="30"/>
      <c r="CW1008" s="30"/>
      <c r="CX1008" s="30"/>
      <c r="CY1008" s="30"/>
      <c r="CZ1008" s="30"/>
      <c r="DA1008" s="30"/>
      <c r="DB1008" s="30"/>
      <c r="DC1008" s="30"/>
      <c r="DD1008" s="30"/>
      <c r="DE1008" s="30"/>
      <c r="DF1008" s="30"/>
      <c r="DG1008" s="30"/>
      <c r="DH1008" s="30"/>
      <c r="DI1008" s="30"/>
      <c r="DJ1008" s="30"/>
      <c r="DK1008" s="30"/>
      <c r="DL1008" s="30"/>
      <c r="DM1008" s="30"/>
      <c r="DN1008" s="30"/>
      <c r="DO1008" s="30"/>
      <c r="DP1008" s="30"/>
      <c r="DQ1008" s="30"/>
      <c r="DR1008" s="30"/>
      <c r="DS1008" s="30"/>
      <c r="DT1008" s="30"/>
      <c r="DU1008" s="30"/>
      <c r="DV1008" s="30"/>
      <c r="DW1008" s="30"/>
      <c r="DX1008" s="30"/>
      <c r="DY1008" s="30"/>
      <c r="DZ1008" s="30"/>
      <c r="EA1008" s="30"/>
      <c r="EB1008" s="30"/>
      <c r="EC1008" s="30"/>
      <c r="ED1008" s="30"/>
      <c r="EE1008" s="30"/>
      <c r="EF1008" s="30"/>
      <c r="EG1008" s="30"/>
      <c r="EH1008" s="30"/>
    </row>
    <row r="1009" spans="1:138" ht="14.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30"/>
      <c r="BQ1009" s="30"/>
      <c r="BR1009" s="30"/>
      <c r="BS1009" s="30"/>
      <c r="BT1009" s="30"/>
      <c r="BU1009" s="30"/>
      <c r="BV1009" s="30"/>
      <c r="BW1009" s="30"/>
      <c r="BX1009" s="30"/>
      <c r="BY1009" s="30"/>
      <c r="BZ1009" s="30"/>
      <c r="CA1009" s="30"/>
      <c r="CB1009" s="30"/>
      <c r="CC1009" s="30"/>
      <c r="CD1009" s="30"/>
      <c r="CE1009" s="30"/>
      <c r="CF1009" s="30"/>
      <c r="CG1009" s="30"/>
      <c r="CH1009" s="30"/>
      <c r="CI1009" s="30"/>
      <c r="CJ1009" s="30"/>
      <c r="CK1009" s="30"/>
      <c r="CL1009" s="30"/>
      <c r="CM1009" s="30"/>
      <c r="CN1009" s="30"/>
      <c r="CO1009" s="30"/>
      <c r="CP1009" s="30"/>
      <c r="CQ1009" s="30"/>
      <c r="CR1009" s="30"/>
      <c r="CS1009" s="30"/>
      <c r="CT1009" s="30"/>
      <c r="CU1009" s="30"/>
      <c r="CV1009" s="30"/>
      <c r="CW1009" s="30"/>
      <c r="CX1009" s="30"/>
      <c r="CY1009" s="30"/>
      <c r="CZ1009" s="30"/>
      <c r="DA1009" s="30"/>
      <c r="DB1009" s="30"/>
      <c r="DC1009" s="30"/>
      <c r="DD1009" s="30"/>
      <c r="DE1009" s="30"/>
      <c r="DF1009" s="30"/>
      <c r="DG1009" s="30"/>
      <c r="DH1009" s="30"/>
      <c r="DI1009" s="30"/>
      <c r="DJ1009" s="30"/>
      <c r="DK1009" s="30"/>
      <c r="DL1009" s="30"/>
      <c r="DM1009" s="30"/>
      <c r="DN1009" s="30"/>
      <c r="DO1009" s="30"/>
      <c r="DP1009" s="30"/>
      <c r="DQ1009" s="30"/>
      <c r="DR1009" s="30"/>
      <c r="DS1009" s="30"/>
      <c r="DT1009" s="30"/>
      <c r="DU1009" s="30"/>
      <c r="DV1009" s="30"/>
      <c r="DW1009" s="30"/>
      <c r="DX1009" s="30"/>
      <c r="DY1009" s="30"/>
      <c r="DZ1009" s="30"/>
      <c r="EA1009" s="30"/>
      <c r="EB1009" s="30"/>
      <c r="EC1009" s="30"/>
      <c r="ED1009" s="30"/>
      <c r="EE1009" s="30"/>
      <c r="EF1009" s="30"/>
      <c r="EG1009" s="30"/>
      <c r="EH1009" s="30"/>
    </row>
    <row r="1010" spans="1:138" ht="14.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30"/>
      <c r="BQ1010" s="30"/>
      <c r="BR1010" s="30"/>
      <c r="BS1010" s="30"/>
      <c r="BT1010" s="30"/>
      <c r="BU1010" s="30"/>
      <c r="BV1010" s="30"/>
      <c r="BW1010" s="30"/>
      <c r="BX1010" s="30"/>
      <c r="BY1010" s="30"/>
      <c r="BZ1010" s="30"/>
      <c r="CA1010" s="30"/>
      <c r="CB1010" s="30"/>
      <c r="CC1010" s="30"/>
      <c r="CD1010" s="30"/>
      <c r="CE1010" s="30"/>
      <c r="CF1010" s="30"/>
      <c r="CG1010" s="30"/>
      <c r="CH1010" s="30"/>
      <c r="CI1010" s="30"/>
      <c r="CJ1010" s="30"/>
      <c r="CK1010" s="30"/>
      <c r="CL1010" s="30"/>
      <c r="CM1010" s="30"/>
      <c r="CN1010" s="30"/>
      <c r="CO1010" s="30"/>
      <c r="CP1010" s="30"/>
      <c r="CQ1010" s="30"/>
      <c r="CR1010" s="30"/>
      <c r="CS1010" s="30"/>
      <c r="CT1010" s="30"/>
      <c r="CU1010" s="30"/>
      <c r="CV1010" s="30"/>
      <c r="CW1010" s="30"/>
      <c r="CX1010" s="30"/>
      <c r="CY1010" s="30"/>
      <c r="CZ1010" s="30"/>
      <c r="DA1010" s="30"/>
      <c r="DB1010" s="30"/>
      <c r="DC1010" s="30"/>
      <c r="DD1010" s="30"/>
      <c r="DE1010" s="30"/>
      <c r="DF1010" s="30"/>
      <c r="DG1010" s="30"/>
      <c r="DH1010" s="30"/>
      <c r="DI1010" s="30"/>
      <c r="DJ1010" s="30"/>
      <c r="DK1010" s="30"/>
      <c r="DL1010" s="30"/>
      <c r="DM1010" s="30"/>
      <c r="DN1010" s="30"/>
      <c r="DO1010" s="30"/>
      <c r="DP1010" s="30"/>
      <c r="DQ1010" s="30"/>
      <c r="DR1010" s="30"/>
      <c r="DS1010" s="30"/>
      <c r="DT1010" s="30"/>
      <c r="DU1010" s="30"/>
      <c r="DV1010" s="30"/>
      <c r="DW1010" s="30"/>
      <c r="DX1010" s="30"/>
      <c r="DY1010" s="30"/>
      <c r="DZ1010" s="30"/>
      <c r="EA1010" s="30"/>
      <c r="EB1010" s="30"/>
      <c r="EC1010" s="30"/>
      <c r="ED1010" s="30"/>
      <c r="EE1010" s="30"/>
      <c r="EF1010" s="30"/>
      <c r="EG1010" s="30"/>
      <c r="EH1010" s="30"/>
    </row>
    <row r="1011" spans="1:138" ht="14.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30"/>
      <c r="BQ1011" s="30"/>
      <c r="BR1011" s="30"/>
      <c r="BS1011" s="30"/>
      <c r="BT1011" s="30"/>
      <c r="BU1011" s="30"/>
      <c r="BV1011" s="30"/>
      <c r="BW1011" s="30"/>
      <c r="BX1011" s="30"/>
      <c r="BY1011" s="30"/>
      <c r="BZ1011" s="30"/>
      <c r="CA1011" s="30"/>
      <c r="CB1011" s="30"/>
      <c r="CC1011" s="30"/>
      <c r="CD1011" s="30"/>
      <c r="CE1011" s="30"/>
      <c r="CF1011" s="30"/>
      <c r="CG1011" s="30"/>
      <c r="CH1011" s="30"/>
      <c r="CI1011" s="30"/>
      <c r="CJ1011" s="30"/>
      <c r="CK1011" s="30"/>
      <c r="CL1011" s="30"/>
      <c r="CM1011" s="30"/>
      <c r="CN1011" s="30"/>
      <c r="CO1011" s="30"/>
      <c r="CP1011" s="30"/>
      <c r="CQ1011" s="30"/>
      <c r="CR1011" s="30"/>
      <c r="CS1011" s="30"/>
      <c r="CT1011" s="30"/>
      <c r="CU1011" s="30"/>
      <c r="CV1011" s="30"/>
      <c r="CW1011" s="30"/>
      <c r="CX1011" s="30"/>
      <c r="CY1011" s="30"/>
      <c r="CZ1011" s="30"/>
      <c r="DA1011" s="30"/>
      <c r="DB1011" s="30"/>
      <c r="DC1011" s="30"/>
      <c r="DD1011" s="30"/>
      <c r="DE1011" s="30"/>
      <c r="DF1011" s="30"/>
      <c r="DG1011" s="30"/>
      <c r="DH1011" s="30"/>
      <c r="DI1011" s="30"/>
      <c r="DJ1011" s="30"/>
      <c r="DK1011" s="30"/>
      <c r="DL1011" s="30"/>
      <c r="DM1011" s="30"/>
      <c r="DN1011" s="30"/>
      <c r="DO1011" s="30"/>
      <c r="DP1011" s="30"/>
      <c r="DQ1011" s="30"/>
      <c r="DR1011" s="30"/>
      <c r="DS1011" s="30"/>
      <c r="DT1011" s="30"/>
      <c r="DU1011" s="30"/>
      <c r="DV1011" s="30"/>
      <c r="DW1011" s="30"/>
      <c r="DX1011" s="30"/>
      <c r="DY1011" s="30"/>
      <c r="DZ1011" s="30"/>
      <c r="EA1011" s="30"/>
      <c r="EB1011" s="30"/>
      <c r="EC1011" s="30"/>
      <c r="ED1011" s="30"/>
      <c r="EE1011" s="30"/>
      <c r="EF1011" s="30"/>
      <c r="EG1011" s="30"/>
      <c r="EH1011" s="30"/>
    </row>
    <row r="1012" spans="1:138" ht="14.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30"/>
      <c r="BQ1012" s="30"/>
      <c r="BR1012" s="30"/>
      <c r="BS1012" s="30"/>
      <c r="BT1012" s="30"/>
      <c r="BU1012" s="30"/>
      <c r="BV1012" s="30"/>
      <c r="BW1012" s="30"/>
      <c r="BX1012" s="30"/>
      <c r="BY1012" s="30"/>
      <c r="BZ1012" s="30"/>
      <c r="CA1012" s="30"/>
      <c r="CB1012" s="30"/>
      <c r="CC1012" s="30"/>
      <c r="CD1012" s="30"/>
      <c r="CE1012" s="30"/>
      <c r="CF1012" s="30"/>
      <c r="CG1012" s="30"/>
      <c r="CH1012" s="30"/>
      <c r="CI1012" s="30"/>
      <c r="CJ1012" s="30"/>
      <c r="CK1012" s="30"/>
      <c r="CL1012" s="30"/>
      <c r="CM1012" s="30"/>
      <c r="CN1012" s="30"/>
      <c r="CO1012" s="30"/>
      <c r="CP1012" s="30"/>
      <c r="CQ1012" s="30"/>
      <c r="CR1012" s="30"/>
      <c r="CS1012" s="30"/>
      <c r="CT1012" s="30"/>
      <c r="CU1012" s="30"/>
      <c r="CV1012" s="30"/>
      <c r="CW1012" s="30"/>
      <c r="CX1012" s="30"/>
      <c r="CY1012" s="30"/>
      <c r="CZ1012" s="30"/>
      <c r="DA1012" s="30"/>
      <c r="DB1012" s="30"/>
      <c r="DC1012" s="30"/>
      <c r="DD1012" s="30"/>
      <c r="DE1012" s="30"/>
      <c r="DF1012" s="30"/>
      <c r="DG1012" s="30"/>
      <c r="DH1012" s="30"/>
      <c r="DI1012" s="30"/>
      <c r="DJ1012" s="30"/>
      <c r="DK1012" s="30"/>
      <c r="DL1012" s="30"/>
      <c r="DM1012" s="30"/>
      <c r="DN1012" s="30"/>
      <c r="DO1012" s="30"/>
      <c r="DP1012" s="30"/>
      <c r="DQ1012" s="30"/>
      <c r="DR1012" s="30"/>
      <c r="DS1012" s="30"/>
      <c r="DT1012" s="30"/>
      <c r="DU1012" s="30"/>
      <c r="DV1012" s="30"/>
      <c r="DW1012" s="30"/>
      <c r="DX1012" s="30"/>
      <c r="DY1012" s="30"/>
      <c r="DZ1012" s="30"/>
      <c r="EA1012" s="30"/>
      <c r="EB1012" s="30"/>
      <c r="EC1012" s="30"/>
      <c r="ED1012" s="30"/>
      <c r="EE1012" s="30"/>
      <c r="EF1012" s="30"/>
      <c r="EG1012" s="30"/>
      <c r="EH1012" s="30"/>
    </row>
    <row r="1013" spans="1:138" ht="14.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30"/>
      <c r="BQ1013" s="30"/>
      <c r="BR1013" s="30"/>
      <c r="BS1013" s="30"/>
      <c r="BT1013" s="30"/>
      <c r="BU1013" s="30"/>
      <c r="BV1013" s="30"/>
      <c r="BW1013" s="30"/>
      <c r="BX1013" s="30"/>
      <c r="BY1013" s="30"/>
      <c r="BZ1013" s="30"/>
      <c r="CA1013" s="30"/>
      <c r="CB1013" s="30"/>
      <c r="CC1013" s="30"/>
      <c r="CD1013" s="30"/>
      <c r="CE1013" s="30"/>
      <c r="CF1013" s="30"/>
      <c r="CG1013" s="30"/>
      <c r="CH1013" s="30"/>
      <c r="CI1013" s="30"/>
      <c r="CJ1013" s="30"/>
      <c r="CK1013" s="30"/>
      <c r="CL1013" s="30"/>
      <c r="CM1013" s="30"/>
      <c r="CN1013" s="30"/>
      <c r="CO1013" s="30"/>
      <c r="CP1013" s="30"/>
      <c r="CQ1013" s="30"/>
      <c r="CR1013" s="30"/>
      <c r="CS1013" s="30"/>
      <c r="CT1013" s="30"/>
      <c r="CU1013" s="30"/>
      <c r="CV1013" s="30"/>
      <c r="CW1013" s="30"/>
      <c r="CX1013" s="30"/>
      <c r="CY1013" s="30"/>
      <c r="CZ1013" s="30"/>
      <c r="DA1013" s="30"/>
      <c r="DB1013" s="30"/>
      <c r="DC1013" s="30"/>
      <c r="DD1013" s="30"/>
      <c r="DE1013" s="30"/>
      <c r="DF1013" s="30"/>
      <c r="DG1013" s="30"/>
      <c r="DH1013" s="30"/>
      <c r="DI1013" s="30"/>
      <c r="DJ1013" s="30"/>
      <c r="DK1013" s="30"/>
      <c r="DL1013" s="30"/>
      <c r="DM1013" s="30"/>
      <c r="DN1013" s="30"/>
      <c r="DO1013" s="30"/>
      <c r="DP1013" s="30"/>
      <c r="DQ1013" s="30"/>
      <c r="DR1013" s="30"/>
      <c r="DS1013" s="30"/>
      <c r="DT1013" s="30"/>
      <c r="DU1013" s="30"/>
      <c r="DV1013" s="30"/>
      <c r="DW1013" s="30"/>
      <c r="DX1013" s="30"/>
      <c r="DY1013" s="30"/>
      <c r="DZ1013" s="30"/>
      <c r="EA1013" s="30"/>
      <c r="EB1013" s="30"/>
      <c r="EC1013" s="30"/>
      <c r="ED1013" s="30"/>
      <c r="EE1013" s="30"/>
      <c r="EF1013" s="30"/>
      <c r="EG1013" s="30"/>
      <c r="EH1013" s="30"/>
    </row>
    <row r="1014" spans="1:138" ht="14.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30"/>
      <c r="BQ1014" s="30"/>
      <c r="BR1014" s="30"/>
      <c r="BS1014" s="30"/>
      <c r="BT1014" s="30"/>
      <c r="BU1014" s="30"/>
      <c r="BV1014" s="30"/>
      <c r="BW1014" s="30"/>
      <c r="BX1014" s="30"/>
      <c r="BY1014" s="30"/>
      <c r="BZ1014" s="30"/>
      <c r="CA1014" s="30"/>
      <c r="CB1014" s="30"/>
      <c r="CC1014" s="30"/>
      <c r="CD1014" s="30"/>
      <c r="CE1014" s="30"/>
      <c r="CF1014" s="30"/>
      <c r="CG1014" s="30"/>
      <c r="CH1014" s="30"/>
      <c r="CI1014" s="30"/>
      <c r="CJ1014" s="30"/>
      <c r="CK1014" s="30"/>
      <c r="CL1014" s="30"/>
      <c r="CM1014" s="30"/>
      <c r="CN1014" s="30"/>
      <c r="CO1014" s="30"/>
      <c r="CP1014" s="30"/>
      <c r="CQ1014" s="30"/>
      <c r="CR1014" s="30"/>
      <c r="CS1014" s="30"/>
      <c r="CT1014" s="30"/>
      <c r="CU1014" s="30"/>
      <c r="CV1014" s="30"/>
      <c r="CW1014" s="30"/>
      <c r="CX1014" s="30"/>
      <c r="CY1014" s="30"/>
      <c r="CZ1014" s="30"/>
      <c r="DA1014" s="30"/>
      <c r="DB1014" s="30"/>
      <c r="DC1014" s="30"/>
      <c r="DD1014" s="30"/>
      <c r="DE1014" s="30"/>
      <c r="DF1014" s="30"/>
      <c r="DG1014" s="30"/>
      <c r="DH1014" s="30"/>
      <c r="DI1014" s="30"/>
      <c r="DJ1014" s="30"/>
      <c r="DK1014" s="30"/>
      <c r="DL1014" s="30"/>
      <c r="DM1014" s="30"/>
      <c r="DN1014" s="30"/>
      <c r="DO1014" s="30"/>
      <c r="DP1014" s="30"/>
      <c r="DQ1014" s="30"/>
      <c r="DR1014" s="30"/>
      <c r="DS1014" s="30"/>
      <c r="DT1014" s="30"/>
      <c r="DU1014" s="30"/>
      <c r="DV1014" s="30"/>
      <c r="DW1014" s="30"/>
      <c r="DX1014" s="30"/>
      <c r="DY1014" s="30"/>
      <c r="DZ1014" s="30"/>
      <c r="EA1014" s="30"/>
      <c r="EB1014" s="30"/>
      <c r="EC1014" s="30"/>
      <c r="ED1014" s="30"/>
      <c r="EE1014" s="30"/>
      <c r="EF1014" s="30"/>
      <c r="EG1014" s="30"/>
      <c r="EH1014" s="30"/>
    </row>
    <row r="1015" spans="1:138" ht="14.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30"/>
      <c r="BQ1015" s="30"/>
      <c r="BR1015" s="30"/>
      <c r="BS1015" s="30"/>
      <c r="BT1015" s="30"/>
      <c r="BU1015" s="30"/>
      <c r="BV1015" s="30"/>
      <c r="BW1015" s="30"/>
      <c r="BX1015" s="30"/>
      <c r="BY1015" s="30"/>
      <c r="BZ1015" s="30"/>
      <c r="CA1015" s="30"/>
      <c r="CB1015" s="30"/>
      <c r="CC1015" s="30"/>
      <c r="CD1015" s="30"/>
      <c r="CE1015" s="30"/>
      <c r="CF1015" s="30"/>
      <c r="CG1015" s="30"/>
      <c r="CH1015" s="30"/>
      <c r="CI1015" s="30"/>
      <c r="CJ1015" s="30"/>
      <c r="CK1015" s="30"/>
      <c r="CL1015" s="30"/>
      <c r="CM1015" s="30"/>
      <c r="CN1015" s="30"/>
      <c r="CO1015" s="30"/>
      <c r="CP1015" s="30"/>
      <c r="CQ1015" s="30"/>
      <c r="CR1015" s="30"/>
      <c r="CS1015" s="30"/>
      <c r="CT1015" s="30"/>
      <c r="CU1015" s="30"/>
      <c r="CV1015" s="30"/>
      <c r="CW1015" s="30"/>
      <c r="CX1015" s="30"/>
      <c r="CY1015" s="30"/>
      <c r="CZ1015" s="30"/>
      <c r="DA1015" s="30"/>
      <c r="DB1015" s="30"/>
      <c r="DC1015" s="30"/>
      <c r="DD1015" s="30"/>
      <c r="DE1015" s="30"/>
      <c r="DF1015" s="30"/>
      <c r="DG1015" s="30"/>
      <c r="DH1015" s="30"/>
      <c r="DI1015" s="30"/>
      <c r="DJ1015" s="30"/>
      <c r="DK1015" s="30"/>
      <c r="DL1015" s="30"/>
      <c r="DM1015" s="30"/>
      <c r="DN1015" s="30"/>
      <c r="DO1015" s="30"/>
      <c r="DP1015" s="30"/>
      <c r="DQ1015" s="30"/>
      <c r="DR1015" s="30"/>
      <c r="DS1015" s="30"/>
      <c r="DT1015" s="30"/>
      <c r="DU1015" s="30"/>
      <c r="DV1015" s="30"/>
      <c r="DW1015" s="30"/>
      <c r="DX1015" s="30"/>
      <c r="DY1015" s="30"/>
      <c r="DZ1015" s="30"/>
      <c r="EA1015" s="30"/>
      <c r="EB1015" s="30"/>
      <c r="EC1015" s="30"/>
      <c r="ED1015" s="30"/>
      <c r="EE1015" s="30"/>
      <c r="EF1015" s="30"/>
      <c r="EG1015" s="30"/>
      <c r="EH1015" s="30"/>
    </row>
    <row r="1016" spans="1:138" ht="14.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30"/>
      <c r="BQ1016" s="30"/>
      <c r="BR1016" s="30"/>
      <c r="BS1016" s="30"/>
      <c r="BT1016" s="30"/>
      <c r="BU1016" s="30"/>
      <c r="BV1016" s="30"/>
      <c r="BW1016" s="30"/>
      <c r="BX1016" s="30"/>
      <c r="BY1016" s="30"/>
      <c r="BZ1016" s="30"/>
      <c r="CA1016" s="30"/>
      <c r="CB1016" s="30"/>
      <c r="CC1016" s="30"/>
      <c r="CD1016" s="30"/>
      <c r="CE1016" s="30"/>
      <c r="CF1016" s="30"/>
      <c r="CG1016" s="30"/>
      <c r="CH1016" s="30"/>
      <c r="CI1016" s="30"/>
      <c r="CJ1016" s="30"/>
      <c r="CK1016" s="30"/>
      <c r="CL1016" s="30"/>
      <c r="CM1016" s="30"/>
      <c r="CN1016" s="30"/>
      <c r="CO1016" s="30"/>
      <c r="CP1016" s="30"/>
      <c r="CQ1016" s="30"/>
      <c r="CR1016" s="30"/>
      <c r="CS1016" s="30"/>
      <c r="CT1016" s="30"/>
      <c r="CU1016" s="30"/>
      <c r="CV1016" s="30"/>
      <c r="CW1016" s="30"/>
      <c r="CX1016" s="30"/>
      <c r="CY1016" s="30"/>
      <c r="CZ1016" s="30"/>
      <c r="DA1016" s="30"/>
      <c r="DB1016" s="30"/>
      <c r="DC1016" s="30"/>
      <c r="DD1016" s="30"/>
      <c r="DE1016" s="30"/>
      <c r="DF1016" s="30"/>
      <c r="DG1016" s="30"/>
      <c r="DH1016" s="30"/>
      <c r="DI1016" s="30"/>
      <c r="DJ1016" s="30"/>
      <c r="DK1016" s="30"/>
      <c r="DL1016" s="30"/>
      <c r="DM1016" s="30"/>
      <c r="DN1016" s="30"/>
      <c r="DO1016" s="30"/>
      <c r="DP1016" s="30"/>
      <c r="DQ1016" s="30"/>
      <c r="DR1016" s="30"/>
      <c r="DS1016" s="30"/>
      <c r="DT1016" s="30"/>
      <c r="DU1016" s="30"/>
      <c r="DV1016" s="30"/>
      <c r="DW1016" s="30"/>
      <c r="DX1016" s="30"/>
      <c r="DY1016" s="30"/>
      <c r="DZ1016" s="30"/>
      <c r="EA1016" s="30"/>
      <c r="EB1016" s="30"/>
      <c r="EC1016" s="30"/>
      <c r="ED1016" s="30"/>
      <c r="EE1016" s="30"/>
      <c r="EF1016" s="30"/>
      <c r="EG1016" s="30"/>
      <c r="EH1016" s="30"/>
    </row>
    <row r="1017" spans="1:138" ht="14.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30"/>
      <c r="BQ1017" s="30"/>
      <c r="BR1017" s="30"/>
      <c r="BS1017" s="30"/>
      <c r="BT1017" s="30"/>
      <c r="BU1017" s="30"/>
      <c r="BV1017" s="30"/>
      <c r="BW1017" s="30"/>
      <c r="BX1017" s="30"/>
      <c r="BY1017" s="30"/>
      <c r="BZ1017" s="30"/>
      <c r="CA1017" s="30"/>
      <c r="CB1017" s="30"/>
      <c r="CC1017" s="30"/>
      <c r="CD1017" s="30"/>
      <c r="CE1017" s="30"/>
      <c r="CF1017" s="30"/>
      <c r="CG1017" s="30"/>
      <c r="CH1017" s="30"/>
      <c r="CI1017" s="30"/>
      <c r="CJ1017" s="30"/>
      <c r="CK1017" s="30"/>
      <c r="CL1017" s="30"/>
      <c r="CM1017" s="30"/>
      <c r="CN1017" s="30"/>
      <c r="CO1017" s="30"/>
      <c r="CP1017" s="30"/>
      <c r="CQ1017" s="30"/>
      <c r="CR1017" s="30"/>
      <c r="CS1017" s="30"/>
      <c r="CT1017" s="30"/>
      <c r="CU1017" s="30"/>
      <c r="CV1017" s="30"/>
      <c r="CW1017" s="30"/>
      <c r="CX1017" s="30"/>
      <c r="CY1017" s="30"/>
      <c r="CZ1017" s="30"/>
      <c r="DA1017" s="30"/>
      <c r="DB1017" s="30"/>
      <c r="DC1017" s="30"/>
      <c r="DD1017" s="30"/>
      <c r="DE1017" s="30"/>
      <c r="DF1017" s="30"/>
      <c r="DG1017" s="30"/>
      <c r="DH1017" s="30"/>
      <c r="DI1017" s="30"/>
      <c r="DJ1017" s="30"/>
      <c r="DK1017" s="30"/>
      <c r="DL1017" s="30"/>
      <c r="DM1017" s="30"/>
      <c r="DN1017" s="30"/>
      <c r="DO1017" s="30"/>
      <c r="DP1017" s="30"/>
      <c r="DQ1017" s="30"/>
      <c r="DR1017" s="30"/>
      <c r="DS1017" s="30"/>
      <c r="DT1017" s="30"/>
      <c r="DU1017" s="30"/>
      <c r="DV1017" s="30"/>
      <c r="DW1017" s="30"/>
      <c r="DX1017" s="30"/>
      <c r="DY1017" s="30"/>
      <c r="DZ1017" s="30"/>
      <c r="EA1017" s="30"/>
      <c r="EB1017" s="30"/>
      <c r="EC1017" s="30"/>
      <c r="ED1017" s="30"/>
      <c r="EE1017" s="30"/>
      <c r="EF1017" s="30"/>
      <c r="EG1017" s="30"/>
      <c r="EH1017" s="30"/>
    </row>
    <row r="1018" spans="1:138" ht="14.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30"/>
      <c r="BQ1018" s="30"/>
      <c r="BR1018" s="30"/>
      <c r="BS1018" s="30"/>
      <c r="BT1018" s="30"/>
      <c r="BU1018" s="30"/>
      <c r="BV1018" s="30"/>
      <c r="BW1018" s="30"/>
      <c r="BX1018" s="30"/>
      <c r="BY1018" s="30"/>
      <c r="BZ1018" s="30"/>
      <c r="CA1018" s="30"/>
      <c r="CB1018" s="30"/>
      <c r="CC1018" s="30"/>
      <c r="CD1018" s="30"/>
      <c r="CE1018" s="30"/>
      <c r="CF1018" s="30"/>
      <c r="CG1018" s="30"/>
      <c r="CH1018" s="30"/>
      <c r="CI1018" s="30"/>
      <c r="CJ1018" s="30"/>
      <c r="CK1018" s="30"/>
      <c r="CL1018" s="30"/>
      <c r="CM1018" s="30"/>
      <c r="CN1018" s="30"/>
      <c r="CO1018" s="30"/>
      <c r="CP1018" s="30"/>
      <c r="CQ1018" s="30"/>
      <c r="CR1018" s="30"/>
      <c r="CS1018" s="30"/>
      <c r="CT1018" s="30"/>
      <c r="CU1018" s="30"/>
      <c r="CV1018" s="30"/>
      <c r="CW1018" s="30"/>
      <c r="CX1018" s="30"/>
      <c r="CY1018" s="30"/>
      <c r="CZ1018" s="30"/>
      <c r="DA1018" s="30"/>
      <c r="DB1018" s="30"/>
      <c r="DC1018" s="30"/>
      <c r="DD1018" s="30"/>
      <c r="DE1018" s="30"/>
      <c r="DF1018" s="30"/>
      <c r="DG1018" s="30"/>
      <c r="DH1018" s="30"/>
      <c r="DI1018" s="30"/>
      <c r="DJ1018" s="30"/>
      <c r="DK1018" s="30"/>
      <c r="DL1018" s="30"/>
      <c r="DM1018" s="30"/>
      <c r="DN1018" s="30"/>
      <c r="DO1018" s="30"/>
      <c r="DP1018" s="30"/>
      <c r="DQ1018" s="30"/>
      <c r="DR1018" s="30"/>
      <c r="DS1018" s="30"/>
      <c r="DT1018" s="30"/>
      <c r="DU1018" s="30"/>
      <c r="DV1018" s="30"/>
      <c r="DW1018" s="30"/>
      <c r="DX1018" s="30"/>
      <c r="DY1018" s="30"/>
      <c r="DZ1018" s="30"/>
      <c r="EA1018" s="30"/>
      <c r="EB1018" s="30"/>
      <c r="EC1018" s="30"/>
      <c r="ED1018" s="30"/>
      <c r="EE1018" s="30"/>
      <c r="EF1018" s="30"/>
      <c r="EG1018" s="30"/>
      <c r="EH1018" s="30"/>
    </row>
    <row r="1019" spans="1:138" ht="14.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30"/>
      <c r="BQ1019" s="30"/>
      <c r="BR1019" s="30"/>
      <c r="BS1019" s="30"/>
      <c r="BT1019" s="30"/>
      <c r="BU1019" s="30"/>
      <c r="BV1019" s="30"/>
      <c r="BW1019" s="30"/>
      <c r="BX1019" s="30"/>
      <c r="BY1019" s="30"/>
      <c r="BZ1019" s="30"/>
      <c r="CA1019" s="30"/>
      <c r="CB1019" s="30"/>
      <c r="CC1019" s="30"/>
      <c r="CD1019" s="30"/>
      <c r="CE1019" s="30"/>
      <c r="CF1019" s="30"/>
      <c r="CG1019" s="30"/>
      <c r="CH1019" s="30"/>
      <c r="CI1019" s="30"/>
      <c r="CJ1019" s="30"/>
      <c r="CK1019" s="30"/>
      <c r="CL1019" s="30"/>
      <c r="CM1019" s="30"/>
      <c r="CN1019" s="30"/>
      <c r="CO1019" s="30"/>
      <c r="CP1019" s="30"/>
      <c r="CQ1019" s="30"/>
      <c r="CR1019" s="30"/>
      <c r="CS1019" s="30"/>
      <c r="CT1019" s="30"/>
      <c r="CU1019" s="30"/>
      <c r="CV1019" s="30"/>
      <c r="CW1019" s="30"/>
      <c r="CX1019" s="30"/>
      <c r="CY1019" s="30"/>
      <c r="CZ1019" s="30"/>
      <c r="DA1019" s="30"/>
      <c r="DB1019" s="30"/>
      <c r="DC1019" s="30"/>
      <c r="DD1019" s="30"/>
      <c r="DE1019" s="30"/>
      <c r="DF1019" s="30"/>
      <c r="DG1019" s="30"/>
      <c r="DH1019" s="30"/>
      <c r="DI1019" s="30"/>
      <c r="DJ1019" s="30"/>
      <c r="DK1019" s="30"/>
      <c r="DL1019" s="30"/>
      <c r="DM1019" s="30"/>
      <c r="DN1019" s="30"/>
      <c r="DO1019" s="30"/>
      <c r="DP1019" s="30"/>
      <c r="DQ1019" s="30"/>
      <c r="DR1019" s="30"/>
      <c r="DS1019" s="30"/>
      <c r="DT1019" s="30"/>
      <c r="DU1019" s="30"/>
      <c r="DV1019" s="30"/>
      <c r="DW1019" s="30"/>
      <c r="DX1019" s="30"/>
      <c r="DY1019" s="30"/>
      <c r="DZ1019" s="30"/>
      <c r="EA1019" s="30"/>
      <c r="EB1019" s="30"/>
      <c r="EC1019" s="30"/>
      <c r="ED1019" s="30"/>
      <c r="EE1019" s="30"/>
      <c r="EF1019" s="30"/>
      <c r="EG1019" s="30"/>
      <c r="EH1019" s="30"/>
    </row>
    <row r="1020" spans="1:138" ht="14.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30"/>
      <c r="BQ1020" s="30"/>
      <c r="BR1020" s="30"/>
      <c r="BS1020" s="30"/>
      <c r="BT1020" s="30"/>
      <c r="BU1020" s="30"/>
      <c r="BV1020" s="30"/>
      <c r="BW1020" s="30"/>
      <c r="BX1020" s="30"/>
      <c r="BY1020" s="30"/>
      <c r="BZ1020" s="30"/>
      <c r="CA1020" s="30"/>
      <c r="CB1020" s="30"/>
      <c r="CC1020" s="30"/>
      <c r="CD1020" s="30"/>
      <c r="CE1020" s="30"/>
      <c r="CF1020" s="30"/>
      <c r="CG1020" s="30"/>
      <c r="CH1020" s="30"/>
      <c r="CI1020" s="30"/>
      <c r="CJ1020" s="30"/>
      <c r="CK1020" s="30"/>
      <c r="CL1020" s="30"/>
      <c r="CM1020" s="30"/>
      <c r="CN1020" s="30"/>
      <c r="CO1020" s="30"/>
      <c r="CP1020" s="30"/>
      <c r="CQ1020" s="30"/>
      <c r="CR1020" s="30"/>
      <c r="CS1020" s="30"/>
      <c r="CT1020" s="30"/>
      <c r="CU1020" s="30"/>
      <c r="CV1020" s="30"/>
      <c r="CW1020" s="30"/>
      <c r="CX1020" s="30"/>
      <c r="CY1020" s="30"/>
      <c r="CZ1020" s="30"/>
      <c r="DA1020" s="30"/>
      <c r="DB1020" s="30"/>
      <c r="DC1020" s="30"/>
      <c r="DD1020" s="30"/>
      <c r="DE1020" s="30"/>
      <c r="DF1020" s="30"/>
      <c r="DG1020" s="30"/>
      <c r="DH1020" s="30"/>
      <c r="DI1020" s="30"/>
      <c r="DJ1020" s="30"/>
      <c r="DK1020" s="30"/>
      <c r="DL1020" s="30"/>
      <c r="DM1020" s="30"/>
      <c r="DN1020" s="30"/>
      <c r="DO1020" s="30"/>
      <c r="DP1020" s="30"/>
      <c r="DQ1020" s="30"/>
      <c r="DR1020" s="30"/>
      <c r="DS1020" s="30"/>
      <c r="DT1020" s="30"/>
      <c r="DU1020" s="30"/>
      <c r="DV1020" s="30"/>
      <c r="DW1020" s="30"/>
      <c r="DX1020" s="30"/>
      <c r="DY1020" s="30"/>
      <c r="DZ1020" s="30"/>
      <c r="EA1020" s="30"/>
      <c r="EB1020" s="30"/>
      <c r="EC1020" s="30"/>
      <c r="ED1020" s="30"/>
      <c r="EE1020" s="30"/>
      <c r="EF1020" s="30"/>
      <c r="EG1020" s="30"/>
      <c r="EH1020" s="30"/>
    </row>
    <row r="1021" spans="1:138" ht="14.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30"/>
      <c r="BQ1021" s="30"/>
      <c r="BR1021" s="30"/>
      <c r="BS1021" s="30"/>
      <c r="BT1021" s="30"/>
      <c r="BU1021" s="30"/>
      <c r="BV1021" s="30"/>
      <c r="BW1021" s="30"/>
      <c r="BX1021" s="30"/>
      <c r="BY1021" s="30"/>
      <c r="BZ1021" s="30"/>
      <c r="CA1021" s="30"/>
      <c r="CB1021" s="30"/>
      <c r="CC1021" s="30"/>
      <c r="CD1021" s="30"/>
      <c r="CE1021" s="30"/>
      <c r="CF1021" s="30"/>
      <c r="CG1021" s="30"/>
      <c r="CH1021" s="30"/>
      <c r="CI1021" s="30"/>
      <c r="CJ1021" s="30"/>
      <c r="CK1021" s="30"/>
      <c r="CL1021" s="30"/>
      <c r="CM1021" s="30"/>
      <c r="CN1021" s="30"/>
      <c r="CO1021" s="30"/>
      <c r="CP1021" s="30"/>
      <c r="CQ1021" s="30"/>
      <c r="CR1021" s="30"/>
      <c r="CS1021" s="30"/>
      <c r="CT1021" s="30"/>
      <c r="CU1021" s="30"/>
      <c r="CV1021" s="30"/>
      <c r="CW1021" s="30"/>
      <c r="CX1021" s="30"/>
      <c r="CY1021" s="30"/>
      <c r="CZ1021" s="30"/>
      <c r="DA1021" s="30"/>
      <c r="DB1021" s="30"/>
      <c r="DC1021" s="30"/>
      <c r="DD1021" s="30"/>
      <c r="DE1021" s="30"/>
      <c r="DF1021" s="30"/>
      <c r="DG1021" s="30"/>
      <c r="DH1021" s="30"/>
      <c r="DI1021" s="30"/>
      <c r="DJ1021" s="30"/>
      <c r="DK1021" s="30"/>
      <c r="DL1021" s="30"/>
      <c r="DM1021" s="30"/>
      <c r="DN1021" s="30"/>
      <c r="DO1021" s="30"/>
      <c r="DP1021" s="30"/>
      <c r="DQ1021" s="30"/>
      <c r="DR1021" s="30"/>
      <c r="DS1021" s="30"/>
      <c r="DT1021" s="30"/>
      <c r="DU1021" s="30"/>
      <c r="DV1021" s="30"/>
      <c r="DW1021" s="30"/>
      <c r="DX1021" s="30"/>
      <c r="DY1021" s="30"/>
      <c r="DZ1021" s="30"/>
      <c r="EA1021" s="30"/>
      <c r="EB1021" s="30"/>
      <c r="EC1021" s="30"/>
      <c r="ED1021" s="30"/>
      <c r="EE1021" s="30"/>
      <c r="EF1021" s="30"/>
      <c r="EG1021" s="30"/>
      <c r="EH1021" s="30"/>
    </row>
    <row r="1022" spans="1:138" ht="14.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30"/>
      <c r="BQ1022" s="30"/>
      <c r="BR1022" s="30"/>
      <c r="BS1022" s="30"/>
      <c r="BT1022" s="30"/>
      <c r="BU1022" s="30"/>
      <c r="BV1022" s="30"/>
      <c r="BW1022" s="30"/>
      <c r="BX1022" s="30"/>
      <c r="BY1022" s="30"/>
      <c r="BZ1022" s="30"/>
      <c r="CA1022" s="30"/>
      <c r="CB1022" s="30"/>
      <c r="CC1022" s="30"/>
      <c r="CD1022" s="30"/>
      <c r="CE1022" s="30"/>
      <c r="CF1022" s="30"/>
      <c r="CG1022" s="30"/>
      <c r="CH1022" s="30"/>
      <c r="CI1022" s="30"/>
      <c r="CJ1022" s="30"/>
      <c r="CK1022" s="30"/>
      <c r="CL1022" s="30"/>
      <c r="CM1022" s="30"/>
      <c r="CN1022" s="30"/>
      <c r="CO1022" s="30"/>
      <c r="CP1022" s="30"/>
      <c r="CQ1022" s="30"/>
      <c r="CR1022" s="30"/>
      <c r="CS1022" s="30"/>
      <c r="CT1022" s="30"/>
      <c r="CU1022" s="30"/>
      <c r="CV1022" s="30"/>
      <c r="CW1022" s="30"/>
      <c r="CX1022" s="30"/>
      <c r="CY1022" s="30"/>
      <c r="CZ1022" s="30"/>
      <c r="DA1022" s="30"/>
      <c r="DB1022" s="30"/>
      <c r="DC1022" s="30"/>
      <c r="DD1022" s="30"/>
      <c r="DE1022" s="30"/>
      <c r="DF1022" s="30"/>
      <c r="DG1022" s="30"/>
      <c r="DH1022" s="30"/>
      <c r="DI1022" s="30"/>
      <c r="DJ1022" s="30"/>
      <c r="DK1022" s="30"/>
      <c r="DL1022" s="30"/>
      <c r="DM1022" s="30"/>
      <c r="DN1022" s="30"/>
      <c r="DO1022" s="30"/>
      <c r="DP1022" s="30"/>
      <c r="DQ1022" s="30"/>
      <c r="DR1022" s="30"/>
      <c r="DS1022" s="30"/>
      <c r="DT1022" s="30"/>
      <c r="DU1022" s="30"/>
      <c r="DV1022" s="30"/>
      <c r="DW1022" s="30"/>
      <c r="DX1022" s="30"/>
      <c r="DY1022" s="30"/>
      <c r="DZ1022" s="30"/>
      <c r="EA1022" s="30"/>
      <c r="EB1022" s="30"/>
      <c r="EC1022" s="30"/>
      <c r="ED1022" s="30"/>
      <c r="EE1022" s="30"/>
      <c r="EF1022" s="30"/>
      <c r="EG1022" s="30"/>
      <c r="EH1022" s="30"/>
    </row>
  </sheetData>
  <autoFilter ref="A1:AB138"/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2">
    <cfRule type="containsText" dxfId="1" priority="5" operator="containsText" text="Yes">
      <formula>NOT(ISERROR(SEARCH(("Yes"),(D1))))</formula>
    </cfRule>
  </conditionalFormatting>
  <conditionalFormatting sqref="D1:D1022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AP40" sqref="AP40"/>
    </sheetView>
  </sheetViews>
  <sheetFormatPr defaultRowHeight="12.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>
      <selection activeCell="A2" sqref="A2"/>
    </sheetView>
  </sheetViews>
  <sheetFormatPr defaultColWidth="14.453125" defaultRowHeight="15.75" customHeight="1"/>
  <cols>
    <col min="2" max="2" width="23.81640625" customWidth="1"/>
    <col min="3" max="3" width="35.26953125" customWidth="1"/>
  </cols>
  <sheetData>
    <row r="1" spans="1:14" ht="15.75" customHeight="1">
      <c r="A1" s="68" t="s">
        <v>24</v>
      </c>
      <c r="B1" s="1" t="s">
        <v>0</v>
      </c>
      <c r="C1" s="1" t="s">
        <v>2</v>
      </c>
      <c r="D1" s="2" t="s">
        <v>3</v>
      </c>
    </row>
    <row r="2" spans="1:14" ht="15.75" customHeight="1">
      <c r="A2" t="s">
        <v>4</v>
      </c>
      <c r="B2" s="1">
        <f>SUMIF('School Data'!$F$2:$F$137,"ES 1",'School Data'!$M$2:$M$137)</f>
        <v>2209</v>
      </c>
      <c r="C2" s="1">
        <f>SUMIF('School Data'!$F$2:$F$137,"ES 1",'School Data'!$AA$2:$AA$137)</f>
        <v>674</v>
      </c>
      <c r="D2" s="3">
        <f t="shared" ref="D2:D18" si="0">C2/B2</f>
        <v>0.30511543684925307</v>
      </c>
    </row>
    <row r="3" spans="1:14">
      <c r="A3" t="s">
        <v>5</v>
      </c>
      <c r="B3" s="1">
        <f>SUMIF('School Data'!$F$2:$F$137,"ES 2",'School Data'!$M$2:$M$137)</f>
        <v>3488</v>
      </c>
      <c r="C3" s="1">
        <f>SUMIF('School Data'!$F$2:$F$137,"ES 2",'School Data'!$AA$2:$AA$137)</f>
        <v>1199</v>
      </c>
      <c r="D3" s="3">
        <f t="shared" si="0"/>
        <v>0.34375</v>
      </c>
      <c r="M3" s="4"/>
    </row>
    <row r="4" spans="1:14">
      <c r="A4" t="s">
        <v>6</v>
      </c>
      <c r="B4" s="1">
        <f>SUMIF('School Data'!$F$2:$F$137,"ES 3",'School Data'!$M$2:$M$137)</f>
        <v>1482</v>
      </c>
      <c r="C4" s="1">
        <f>SUMIF('School Data'!$F$2:$F$137,"ES 3",'School Data'!$AA$2:$AA$137)</f>
        <v>510</v>
      </c>
      <c r="D4" s="3">
        <f t="shared" si="0"/>
        <v>0.34412955465587042</v>
      </c>
      <c r="M4" s="5"/>
      <c r="N4" s="6"/>
    </row>
    <row r="5" spans="1:14">
      <c r="A5" t="s">
        <v>7</v>
      </c>
      <c r="B5" s="1">
        <f>SUMIF('School Data'!$F$2:$F$137,"ES 4",'School Data'!$M$2:$M$137)</f>
        <v>1791</v>
      </c>
      <c r="C5" s="1">
        <f>SUMIF('School Data'!$F$2:$F$137,"ES 4",'School Data'!$AA$2:$AA$137)</f>
        <v>586</v>
      </c>
      <c r="D5" s="3">
        <f t="shared" si="0"/>
        <v>0.32719151312116135</v>
      </c>
      <c r="M5" s="5"/>
      <c r="N5" s="6"/>
    </row>
    <row r="6" spans="1:14">
      <c r="A6" t="s">
        <v>8</v>
      </c>
      <c r="B6" s="1">
        <f>SUMIF('School Data'!$F$2:$F$137,"ES 5",'School Data'!$M$2:$M$137)</f>
        <v>870</v>
      </c>
      <c r="C6" s="1">
        <f>SUMIF('School Data'!$F$2:$F$137,"ES 5",'School Data'!$AA$2:$AA$137)</f>
        <v>358</v>
      </c>
      <c r="D6" s="3">
        <f t="shared" si="0"/>
        <v>0.41149425287356323</v>
      </c>
      <c r="M6" s="5"/>
      <c r="N6" s="6"/>
    </row>
    <row r="7" spans="1:14">
      <c r="A7" t="s">
        <v>9</v>
      </c>
      <c r="B7" s="1">
        <f>SUMIF('School Data'!$F$2:$F$137,"ES 6",'School Data'!$M$2:$M$137)</f>
        <v>1355</v>
      </c>
      <c r="C7" s="1">
        <f>SUMIF('School Data'!$F$2:$F$137,"ES 6",'School Data'!$AA$2:$AA$137)</f>
        <v>520</v>
      </c>
      <c r="D7" s="3">
        <f t="shared" si="0"/>
        <v>0.3837638376383764</v>
      </c>
      <c r="M7" s="5"/>
      <c r="N7" s="6"/>
    </row>
    <row r="8" spans="1:14">
      <c r="A8" t="s">
        <v>10</v>
      </c>
      <c r="B8" s="1">
        <f>SUMIF('School Data'!$F$2:$F$137,"ES 7",'School Data'!$M$2:$M$137)</f>
        <v>765</v>
      </c>
      <c r="C8" s="1">
        <f>SUMIF('School Data'!$F$2:$F$137,"ES 7",'School Data'!$AA$2:$AA$137)</f>
        <v>416</v>
      </c>
      <c r="D8" s="3">
        <f t="shared" si="0"/>
        <v>0.54379084967320257</v>
      </c>
      <c r="M8" s="7"/>
      <c r="N8" s="6"/>
    </row>
    <row r="9" spans="1:14">
      <c r="A9" s="8" t="s">
        <v>11</v>
      </c>
      <c r="B9" s="1">
        <f>SUMIF('School Data'!$F$2:$F$137,"HS",'School Data'!$M$2:$M$137)</f>
        <v>795</v>
      </c>
      <c r="C9" s="1">
        <f>SUMIF('School Data'!$F$2:$F$137,"HS",'School Data'!$AA$2:$AA$137)</f>
        <v>307</v>
      </c>
      <c r="D9" s="3">
        <f t="shared" si="0"/>
        <v>0.38616352201257864</v>
      </c>
      <c r="M9" s="7"/>
      <c r="N9" s="6"/>
    </row>
    <row r="10" spans="1:14">
      <c r="A10" s="8" t="s">
        <v>12</v>
      </c>
      <c r="B10" s="1">
        <f>SUMIF('School Data'!$F$2:$F$137,"HSP",'School Data'!$M$2:$M$137)</f>
        <v>605</v>
      </c>
      <c r="C10" s="1">
        <f>SUMIF('School Data'!$F$2:$F$137,"HSP",'School Data'!$AA$2:AA$137)</f>
        <v>41</v>
      </c>
      <c r="D10" s="3">
        <f t="shared" si="0"/>
        <v>6.7768595041322308E-2</v>
      </c>
      <c r="M10" s="5"/>
      <c r="N10" s="6"/>
    </row>
    <row r="11" spans="1:14">
      <c r="A11" s="8" t="s">
        <v>13</v>
      </c>
      <c r="B11" s="1">
        <f>SUMIF('School Data'!$F$2:$F$137,"MS",'School Data'!$M$2:$M$137)</f>
        <v>470</v>
      </c>
      <c r="C11" s="1">
        <f>SUMIF('School Data'!$F$2:$F$137,"MS",'School Data'!$AA$2:$AA$137)</f>
        <v>40</v>
      </c>
      <c r="D11" s="3">
        <f t="shared" si="0"/>
        <v>8.5106382978723402E-2</v>
      </c>
      <c r="M11" s="5"/>
      <c r="N11" s="6"/>
    </row>
    <row r="12" spans="1:14">
      <c r="A12" s="8" t="s">
        <v>14</v>
      </c>
      <c r="B12" s="1">
        <f>SUMIF('School Data'!$F$2:$F$137,"CHA",'School Data'!$M$2:$M$137)</f>
        <v>246</v>
      </c>
      <c r="C12" s="1">
        <f>SUMIF('School Data'!$F$2:$F$137,"CHA",'School Data'!$AA$2:$AA$137)</f>
        <v>7</v>
      </c>
      <c r="D12" s="3">
        <f t="shared" si="0"/>
        <v>2.8455284552845527E-2</v>
      </c>
      <c r="M12" s="5"/>
      <c r="N12" s="6"/>
    </row>
    <row r="13" spans="1:14">
      <c r="A13" s="8" t="s">
        <v>15</v>
      </c>
      <c r="B13" s="1">
        <f>SUMIF('School Data'!$F$2:$F$137,"LLN",'School Data'!$M$2:$M$137)</f>
        <v>105</v>
      </c>
      <c r="C13" s="1">
        <f>SUMIF('School Data'!$F$2:$F$137,"LLN",'School Data'!$AA$2:$AA$137)</f>
        <v>18</v>
      </c>
      <c r="D13" s="3">
        <f t="shared" si="0"/>
        <v>0.17142857142857143</v>
      </c>
      <c r="M13" s="5"/>
      <c r="N13" s="6"/>
    </row>
    <row r="14" spans="1:14">
      <c r="A14" s="8" t="s">
        <v>16</v>
      </c>
      <c r="B14" s="1">
        <f>SUMIF('School Data'!$F$2:$F$137,"IMO",'School Data'!$M$2:$M$137)</f>
        <v>85</v>
      </c>
      <c r="C14" s="1">
        <f>SUMIF('School Data'!$F$2:$F$137,"IMO",'School Data'!$AA$2:$AA$137)</f>
        <v>0</v>
      </c>
      <c r="D14" s="3">
        <f t="shared" si="0"/>
        <v>0</v>
      </c>
      <c r="M14" s="5"/>
      <c r="N14" s="6"/>
    </row>
    <row r="15" spans="1:14">
      <c r="A15" s="8" t="s">
        <v>17</v>
      </c>
      <c r="B15" s="1">
        <f>SUMIF('School Data'!$F$2:$F$137,"ECHS",'School Data'!$M$2:$M$137)</f>
        <v>680</v>
      </c>
      <c r="C15" s="1">
        <f>SUMIF('School Data'!$F$2:$F$137,"ECHS",'School Data'!$AA$2:$AA$137)</f>
        <v>46</v>
      </c>
      <c r="D15" s="3">
        <f t="shared" si="0"/>
        <v>6.7647058823529407E-2</v>
      </c>
      <c r="M15" s="5"/>
      <c r="N15" s="6"/>
    </row>
    <row r="16" spans="1:14">
      <c r="A16" s="9">
        <v>43263</v>
      </c>
      <c r="B16" s="1">
        <f>SUMIF('School Data'!$F$2:$F$137,"6-12",'School Data'!$M$2:$M$137)</f>
        <v>595</v>
      </c>
      <c r="C16" s="1">
        <f>SUMIF('School Data'!$F$2:$F$137,"6-12",'School Data'!$AA$2:$AA$137)</f>
        <v>155</v>
      </c>
      <c r="D16" s="3">
        <f t="shared" si="0"/>
        <v>0.26050420168067229</v>
      </c>
      <c r="M16" s="5"/>
      <c r="N16" s="6"/>
    </row>
    <row r="17" spans="1:14">
      <c r="A17" s="8" t="s">
        <v>18</v>
      </c>
      <c r="B17" s="1">
        <f>SUMIF('School Data'!$F$2:$F$137,"NDIZ",'School Data'!$M$2:$M$137)</f>
        <v>130</v>
      </c>
      <c r="C17" s="1">
        <f>SUMIF('School Data'!$F$2:$F$137,"NDIZ",'School Data'!$AA$2:$AA$137)</f>
        <v>2</v>
      </c>
      <c r="D17" s="3">
        <f t="shared" si="0"/>
        <v>1.5384615384615385E-2</v>
      </c>
      <c r="M17" s="5"/>
      <c r="N17" s="6"/>
    </row>
    <row r="18" spans="1:14">
      <c r="A18" s="2" t="s">
        <v>19</v>
      </c>
      <c r="B18" s="12">
        <f t="shared" ref="B18:C18" si="1">SUM(B2:B17)</f>
        <v>15671</v>
      </c>
      <c r="C18" s="12">
        <f t="shared" si="1"/>
        <v>4879</v>
      </c>
      <c r="D18" s="3">
        <f t="shared" si="0"/>
        <v>0.31133941675706717</v>
      </c>
      <c r="M18" s="5"/>
      <c r="N18" s="6"/>
    </row>
    <row r="19" spans="1:14">
      <c r="M19" s="5"/>
      <c r="N19" s="6"/>
    </row>
    <row r="20" spans="1:14">
      <c r="M20" s="5"/>
      <c r="N20" s="6"/>
    </row>
    <row r="21" spans="1:14">
      <c r="C21" s="8"/>
      <c r="M21" s="5"/>
      <c r="N21" s="6"/>
    </row>
    <row r="22" spans="1:14">
      <c r="M22" s="5"/>
      <c r="N22" s="6"/>
    </row>
    <row r="23" spans="1:14">
      <c r="M23" s="5"/>
      <c r="N23" s="6"/>
    </row>
    <row r="24" spans="1:14">
      <c r="M24" s="5"/>
      <c r="N24" s="6"/>
    </row>
    <row r="25" spans="1:14">
      <c r="M25" s="5"/>
      <c r="N25" s="6"/>
    </row>
    <row r="26" spans="1:14">
      <c r="M26" s="5"/>
      <c r="N26" s="6"/>
    </row>
    <row r="27" spans="1:14">
      <c r="M27" s="5"/>
      <c r="N27" s="6"/>
    </row>
    <row r="28" spans="1:14">
      <c r="M28" s="5"/>
      <c r="N28" s="6"/>
    </row>
    <row r="29" spans="1:14">
      <c r="M29" s="5"/>
      <c r="N29" s="6"/>
    </row>
    <row r="30" spans="1:14">
      <c r="M30" s="5"/>
      <c r="N30" s="6"/>
    </row>
    <row r="31" spans="1:14">
      <c r="M31" s="5"/>
      <c r="N31" s="6"/>
    </row>
    <row r="32" spans="1:14">
      <c r="M32" s="5"/>
      <c r="N32" s="6"/>
    </row>
    <row r="33" spans="13:14">
      <c r="M33" s="5"/>
      <c r="N33" s="6"/>
    </row>
    <row r="34" spans="13:14">
      <c r="M34" s="5"/>
      <c r="N34" s="6"/>
    </row>
    <row r="35" spans="13:14">
      <c r="M35" s="5"/>
      <c r="N35" s="6"/>
    </row>
    <row r="36" spans="13:14">
      <c r="M36" s="5"/>
      <c r="N36" s="6"/>
    </row>
    <row r="37" spans="13:14">
      <c r="M37" s="5"/>
      <c r="N37" s="6"/>
    </row>
    <row r="38" spans="13:14" ht="15.5">
      <c r="M38" s="7"/>
      <c r="N38" s="6"/>
    </row>
    <row r="39" spans="13:14" ht="15.5">
      <c r="M39" s="5"/>
      <c r="N39" s="6"/>
    </row>
    <row r="40" spans="13:14" ht="15.5">
      <c r="M40" s="5"/>
      <c r="N40" s="6"/>
    </row>
    <row r="41" spans="13:14" ht="15.5">
      <c r="M41" s="5"/>
      <c r="N41" s="6"/>
    </row>
    <row r="42" spans="13:14" ht="15.5">
      <c r="M42" s="5"/>
      <c r="N42" s="6"/>
    </row>
    <row r="43" spans="13:14" ht="15.5">
      <c r="M43" s="5"/>
      <c r="N43" s="6"/>
    </row>
    <row r="44" spans="13:14" ht="15.5">
      <c r="M44" s="5"/>
      <c r="N44" s="6"/>
    </row>
    <row r="45" spans="13:14" ht="15.5">
      <c r="M45" s="5"/>
      <c r="N45" s="6"/>
    </row>
    <row r="46" spans="13:14" ht="15.5">
      <c r="M46" s="5"/>
      <c r="N46" s="6"/>
    </row>
    <row r="47" spans="13:14" ht="15.5">
      <c r="M47" s="5"/>
      <c r="N47" s="6"/>
    </row>
    <row r="48" spans="13:14" ht="15.5">
      <c r="M48" s="5"/>
      <c r="N48" s="6"/>
    </row>
    <row r="49" spans="13:14" ht="15.5">
      <c r="M49" s="5"/>
      <c r="N49" s="6"/>
    </row>
    <row r="50" spans="13:14" ht="15.5">
      <c r="M50" s="5"/>
      <c r="N50" s="6"/>
    </row>
    <row r="51" spans="13:14" ht="15.5">
      <c r="M51" s="5"/>
      <c r="N51" s="6"/>
    </row>
    <row r="52" spans="13:14" ht="15.5">
      <c r="M52" s="5"/>
      <c r="N52" s="6"/>
    </row>
    <row r="53" spans="13:14" ht="15.5">
      <c r="M53" s="5"/>
      <c r="N53" s="6"/>
    </row>
    <row r="54" spans="13:14" ht="15.5">
      <c r="M54" s="5"/>
      <c r="N54" s="6"/>
    </row>
    <row r="55" spans="13:14" ht="15.5">
      <c r="M55" s="5"/>
      <c r="N55" s="6"/>
    </row>
    <row r="56" spans="13:14" ht="15.5">
      <c r="M56" s="5"/>
      <c r="N56" s="6"/>
    </row>
    <row r="57" spans="13:14" ht="15.5">
      <c r="M57" s="5"/>
      <c r="N57" s="6"/>
    </row>
    <row r="58" spans="13:14" ht="15.5">
      <c r="M58" s="5"/>
      <c r="N58" s="6"/>
    </row>
    <row r="59" spans="13:14" ht="15.5">
      <c r="M59" s="5"/>
      <c r="N59" s="6"/>
    </row>
    <row r="60" spans="13:14" ht="15.5">
      <c r="M60" s="5"/>
      <c r="N60" s="6"/>
    </row>
    <row r="61" spans="13:14" ht="15.5">
      <c r="M61" s="7"/>
      <c r="N61" s="6"/>
    </row>
    <row r="62" spans="13:14" ht="15.5">
      <c r="M62" s="5"/>
      <c r="N62" s="6"/>
    </row>
    <row r="63" spans="13:14" ht="15.5">
      <c r="M63" s="5"/>
      <c r="N63" s="6"/>
    </row>
    <row r="64" spans="13:14" ht="15.5">
      <c r="M64" s="5"/>
      <c r="N64" s="6"/>
    </row>
    <row r="65" spans="13:14" ht="15.5">
      <c r="M65" s="5"/>
      <c r="N65" s="6"/>
    </row>
    <row r="66" spans="13:14" ht="15.5">
      <c r="M66" s="5"/>
      <c r="N66" s="6"/>
    </row>
    <row r="67" spans="13:14" ht="15.5">
      <c r="M67" s="5"/>
      <c r="N67" s="6"/>
    </row>
    <row r="68" spans="13:14" ht="15.5">
      <c r="M68" s="5"/>
      <c r="N68" s="6"/>
    </row>
    <row r="69" spans="13:14" ht="15.5">
      <c r="M69" s="5"/>
      <c r="N69" s="6"/>
    </row>
    <row r="70" spans="13:14" ht="15.5">
      <c r="M70" s="5"/>
      <c r="N70" s="6"/>
    </row>
    <row r="71" spans="13:14" ht="15.5">
      <c r="M71" s="5"/>
      <c r="N71" s="6"/>
    </row>
    <row r="72" spans="13:14" ht="15.5">
      <c r="M72" s="5"/>
      <c r="N72" s="6"/>
    </row>
    <row r="73" spans="13:14" ht="15.5">
      <c r="M73" s="5"/>
      <c r="N73" s="6"/>
    </row>
    <row r="74" spans="13:14" ht="15.5">
      <c r="M74" s="5"/>
      <c r="N74" s="6"/>
    </row>
    <row r="75" spans="13:14" ht="15.5">
      <c r="M75" s="5"/>
      <c r="N75" s="6"/>
    </row>
    <row r="76" spans="13:14" ht="15.5">
      <c r="M76" s="5"/>
      <c r="N76" s="6"/>
    </row>
    <row r="77" spans="13:14" ht="15.5">
      <c r="M77" s="5"/>
      <c r="N77" s="6"/>
    </row>
    <row r="78" spans="13:14" ht="15.5">
      <c r="M78" s="5"/>
      <c r="N78" s="6"/>
    </row>
    <row r="79" spans="13:14" ht="15.5">
      <c r="M79" s="5"/>
      <c r="N79" s="6"/>
    </row>
    <row r="80" spans="13:14" ht="15.5">
      <c r="M80" s="5"/>
      <c r="N80" s="6"/>
    </row>
    <row r="81" spans="13:14" ht="15.5">
      <c r="M81" s="5"/>
      <c r="N81" s="6"/>
    </row>
    <row r="82" spans="13:14" ht="15.5">
      <c r="M82" s="5"/>
      <c r="N82" s="6"/>
    </row>
    <row r="83" spans="13:14" ht="15.5">
      <c r="M83" s="5"/>
      <c r="N83" s="6"/>
    </row>
    <row r="84" spans="13:14" ht="15.5">
      <c r="M84" s="5"/>
      <c r="N84" s="6"/>
    </row>
    <row r="85" spans="13:14" ht="15.5">
      <c r="M85" s="5"/>
      <c r="N85" s="6"/>
    </row>
    <row r="86" spans="13:14" ht="15.5">
      <c r="M86" s="5"/>
      <c r="N86" s="6"/>
    </row>
    <row r="87" spans="13:14" ht="15.5">
      <c r="M87" s="5"/>
      <c r="N87" s="6"/>
    </row>
    <row r="88" spans="13:14" ht="15.5">
      <c r="M88" s="5"/>
      <c r="N88" s="6"/>
    </row>
    <row r="89" spans="13:14" ht="15.5">
      <c r="M89" s="5"/>
      <c r="N89" s="6"/>
    </row>
    <row r="90" spans="13:14" ht="15.5">
      <c r="M90" s="5"/>
      <c r="N90" s="6"/>
    </row>
    <row r="91" spans="13:14" ht="15.5">
      <c r="M91" s="5"/>
      <c r="N91" s="6"/>
    </row>
    <row r="92" spans="13:14" ht="15.5">
      <c r="M92" s="5"/>
      <c r="N92" s="6"/>
    </row>
    <row r="93" spans="13:14" ht="15.5">
      <c r="M93" s="5"/>
      <c r="N93" s="6"/>
    </row>
    <row r="94" spans="13:14" ht="15.5">
      <c r="M94" s="5"/>
      <c r="N94" s="6"/>
    </row>
    <row r="95" spans="13:14" ht="15.5">
      <c r="M95" s="5"/>
      <c r="N95" s="6"/>
    </row>
    <row r="96" spans="13:14" ht="15.5">
      <c r="M96" s="5"/>
      <c r="N96" s="6"/>
    </row>
    <row r="97" spans="13:14" ht="15.5">
      <c r="M97" s="5"/>
      <c r="N97" s="6"/>
    </row>
    <row r="98" spans="13:14" ht="15.5">
      <c r="M98" s="5"/>
      <c r="N98" s="6"/>
    </row>
    <row r="99" spans="13:14" ht="15.5">
      <c r="M99" s="5"/>
      <c r="N99" s="6"/>
    </row>
    <row r="100" spans="13:14" ht="15.5">
      <c r="M100" s="5"/>
      <c r="N100" s="6"/>
    </row>
    <row r="101" spans="13:14" ht="15.5">
      <c r="M101" s="5"/>
      <c r="N101" s="6"/>
    </row>
    <row r="102" spans="13:14" ht="15.5">
      <c r="M102" s="5"/>
      <c r="N102" s="6"/>
    </row>
    <row r="103" spans="13:14" ht="15.5">
      <c r="M103" s="5"/>
      <c r="N103" s="6"/>
    </row>
    <row r="104" spans="13:14" ht="15.5">
      <c r="M104" s="5"/>
      <c r="N104" s="6"/>
    </row>
    <row r="105" spans="13:14" ht="15.5">
      <c r="M105" s="5"/>
      <c r="N105" s="6"/>
    </row>
    <row r="106" spans="13:14" ht="15.5">
      <c r="M106" s="5"/>
      <c r="N106" s="6"/>
    </row>
    <row r="107" spans="13:14" ht="15.5">
      <c r="M107" s="5"/>
      <c r="N107" s="6"/>
    </row>
    <row r="108" spans="13:14" ht="15.5">
      <c r="M108" s="5"/>
      <c r="N108" s="6"/>
    </row>
    <row r="109" spans="13:14" ht="15.5">
      <c r="M109" s="5"/>
      <c r="N109" s="6"/>
    </row>
    <row r="110" spans="13:14" ht="15.5">
      <c r="M110" s="5"/>
      <c r="N110" s="6"/>
    </row>
    <row r="111" spans="13:14" ht="15.5">
      <c r="M111" s="5"/>
      <c r="N111" s="6"/>
    </row>
    <row r="112" spans="13:14" ht="15.5">
      <c r="M112" s="5"/>
      <c r="N112" s="6"/>
    </row>
    <row r="113" spans="13:14" ht="15.5">
      <c r="M113" s="5"/>
      <c r="N113" s="6"/>
    </row>
    <row r="114" spans="13:14" ht="15.5">
      <c r="M114" s="5"/>
      <c r="N114" s="6"/>
    </row>
    <row r="115" spans="13:14" ht="15.5">
      <c r="M115" s="5"/>
      <c r="N115" s="6"/>
    </row>
    <row r="116" spans="13:14" ht="15.5">
      <c r="M116" s="5"/>
      <c r="N116" s="6"/>
    </row>
    <row r="117" spans="13:14" ht="15.5">
      <c r="M117" s="5"/>
      <c r="N117" s="6"/>
    </row>
    <row r="118" spans="13:14" ht="15.5">
      <c r="M118" s="5"/>
      <c r="N118" s="6"/>
    </row>
    <row r="119" spans="13:14" ht="15.5">
      <c r="M119" s="5"/>
      <c r="N119" s="6"/>
    </row>
    <row r="120" spans="13:14" ht="15.5">
      <c r="M120" s="5"/>
      <c r="N120" s="6"/>
    </row>
    <row r="121" spans="13:14" ht="15.5">
      <c r="N121" s="6"/>
    </row>
    <row r="122" spans="13:14" ht="15.5">
      <c r="N122" s="6"/>
    </row>
    <row r="123" spans="13:14" ht="15.5">
      <c r="N123" s="6"/>
    </row>
    <row r="124" spans="13:14" ht="15.5">
      <c r="N124" s="6"/>
    </row>
    <row r="125" spans="13:14" ht="15.5">
      <c r="N125" s="6"/>
    </row>
    <row r="126" spans="13:14" ht="15.5">
      <c r="N126" s="6"/>
    </row>
    <row r="127" spans="13:14" ht="15.5">
      <c r="N127" s="6"/>
    </row>
    <row r="128" spans="13:14" ht="15.5">
      <c r="N128" s="6"/>
    </row>
    <row r="129" spans="14:14" ht="15.5">
      <c r="N129" s="6"/>
    </row>
    <row r="130" spans="14:14" ht="15.5">
      <c r="N130" s="6"/>
    </row>
    <row r="131" spans="14:14" ht="15.5">
      <c r="N131" s="6"/>
    </row>
    <row r="132" spans="14:14" ht="15.5">
      <c r="N132" s="6"/>
    </row>
    <row r="133" spans="14:14" ht="15.5">
      <c r="N133" s="6"/>
    </row>
    <row r="134" spans="14:14" ht="15.5">
      <c r="N134" s="6"/>
    </row>
  </sheetData>
  <autoFilter ref="A1:D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2018-12-03T22:38:25Z</dcterms:created>
  <dcterms:modified xsi:type="dcterms:W3CDTF">2018-12-03T22:38:50Z</dcterms:modified>
</cp:coreProperties>
</file>